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Cristina Naranjo\CURSOS DISEÑO\19 Los secretos de la panadería sin gluten\Regalo_Bono 5 Plantilla calculadora de Ganancias\"/>
    </mc:Choice>
  </mc:AlternateContent>
  <xr:revisionPtr revIDLastSave="0" documentId="13_ncr:1_{913D631B-86AB-4FF7-AA4D-5C6D15969B2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Introducción" sheetId="1" r:id="rId1"/>
    <sheet name="Página de inicio" sheetId="2" r:id="rId2"/>
    <sheet name="Calculadora de recetas" sheetId="3" r:id="rId3"/>
  </sheets>
  <calcPr calcId="191029"/>
</workbook>
</file>

<file path=xl/calcChain.xml><?xml version="1.0" encoding="utf-8"?>
<calcChain xmlns="http://schemas.openxmlformats.org/spreadsheetml/2006/main">
  <c r="J69" i="3" l="1"/>
  <c r="K69" i="3" s="1"/>
  <c r="K68" i="3"/>
  <c r="J68" i="3"/>
  <c r="J67" i="3"/>
  <c r="K67" i="3" s="1"/>
  <c r="K66" i="3"/>
  <c r="J66" i="3"/>
  <c r="K65" i="3"/>
  <c r="J65" i="3"/>
  <c r="K64" i="3"/>
  <c r="J64" i="3"/>
  <c r="K63" i="3"/>
  <c r="J63" i="3"/>
  <c r="K62" i="3"/>
  <c r="J62" i="3"/>
  <c r="K61" i="3"/>
  <c r="J61" i="3"/>
  <c r="K60" i="3"/>
  <c r="J60" i="3"/>
  <c r="J70" i="3" s="1"/>
  <c r="B12" i="3" s="1"/>
  <c r="J52" i="3"/>
  <c r="H52" i="3"/>
  <c r="J51" i="3"/>
  <c r="H51" i="3"/>
  <c r="J50" i="3"/>
  <c r="H50" i="3"/>
  <c r="H49" i="3"/>
  <c r="J49" i="3" s="1"/>
  <c r="J48" i="3"/>
  <c r="H48" i="3"/>
  <c r="H53" i="3" s="1"/>
  <c r="D9" i="3" s="1"/>
  <c r="J47" i="3"/>
  <c r="H47" i="3"/>
  <c r="J46" i="3"/>
  <c r="H46" i="3"/>
  <c r="K38" i="3"/>
  <c r="J38" i="3"/>
  <c r="I38" i="3"/>
  <c r="J37" i="3"/>
  <c r="K37" i="3" s="1"/>
  <c r="I37" i="3"/>
  <c r="J36" i="3"/>
  <c r="K36" i="3" s="1"/>
  <c r="I36" i="3"/>
  <c r="J35" i="3"/>
  <c r="K35" i="3" s="1"/>
  <c r="I35" i="3"/>
  <c r="J34" i="3"/>
  <c r="K34" i="3" s="1"/>
  <c r="I34" i="3"/>
  <c r="J33" i="3"/>
  <c r="K33" i="3" s="1"/>
  <c r="I33" i="3"/>
  <c r="J32" i="3"/>
  <c r="K32" i="3" s="1"/>
  <c r="I32" i="3"/>
  <c r="J31" i="3"/>
  <c r="K31" i="3" s="1"/>
  <c r="I31" i="3"/>
  <c r="K30" i="3"/>
  <c r="J30" i="3"/>
  <c r="I30" i="3"/>
  <c r="J29" i="3"/>
  <c r="K29" i="3" s="1"/>
  <c r="I29" i="3"/>
  <c r="J28" i="3"/>
  <c r="K28" i="3" s="1"/>
  <c r="I28" i="3"/>
  <c r="K27" i="3"/>
  <c r="J27" i="3"/>
  <c r="I27" i="3"/>
  <c r="K26" i="3"/>
  <c r="J26" i="3"/>
  <c r="I26" i="3"/>
  <c r="K25" i="3"/>
  <c r="J25" i="3"/>
  <c r="I25" i="3"/>
  <c r="J24" i="3"/>
  <c r="K24" i="3" s="1"/>
  <c r="I24" i="3"/>
  <c r="O23" i="3"/>
  <c r="J23" i="3"/>
  <c r="K23" i="3" s="1"/>
  <c r="I23" i="3"/>
  <c r="J22" i="3"/>
  <c r="K22" i="3" s="1"/>
  <c r="I22" i="3"/>
  <c r="J21" i="3"/>
  <c r="K21" i="3" s="1"/>
  <c r="I21" i="3"/>
  <c r="K20" i="3"/>
  <c r="J20" i="3"/>
  <c r="I20" i="3"/>
  <c r="K19" i="3"/>
  <c r="J19" i="3"/>
  <c r="J39" i="3" s="1"/>
  <c r="I19" i="3"/>
  <c r="L12" i="3"/>
  <c r="L10" i="3"/>
  <c r="L9" i="3"/>
  <c r="L8" i="3"/>
  <c r="L7" i="3"/>
  <c r="K60" i="1"/>
  <c r="J60" i="1"/>
  <c r="J59" i="1"/>
  <c r="J69" i="1" s="1"/>
  <c r="B12" i="1" s="1"/>
  <c r="H52" i="1"/>
  <c r="H45" i="1"/>
  <c r="J45" i="1" s="1"/>
  <c r="J52" i="1" s="1"/>
  <c r="J28" i="1"/>
  <c r="K28" i="1" s="1"/>
  <c r="I28" i="1"/>
  <c r="K27" i="1"/>
  <c r="J27" i="1"/>
  <c r="I27" i="1"/>
  <c r="K26" i="1"/>
  <c r="J26" i="1"/>
  <c r="I26" i="1"/>
  <c r="K25" i="1"/>
  <c r="J25" i="1"/>
  <c r="I25" i="1"/>
  <c r="J24" i="1"/>
  <c r="K24" i="1" s="1"/>
  <c r="I24" i="1"/>
  <c r="O23" i="1"/>
  <c r="J23" i="1"/>
  <c r="K23" i="1" s="1"/>
  <c r="I23" i="1"/>
  <c r="J22" i="1"/>
  <c r="K22" i="1" s="1"/>
  <c r="I22" i="1"/>
  <c r="J21" i="1"/>
  <c r="K21" i="1" s="1"/>
  <c r="I21" i="1"/>
  <c r="K20" i="1"/>
  <c r="J20" i="1"/>
  <c r="I20" i="1"/>
  <c r="K19" i="1"/>
  <c r="J19" i="1"/>
  <c r="J38" i="1" s="1"/>
  <c r="I19" i="1"/>
  <c r="L12" i="1"/>
  <c r="L10" i="1"/>
  <c r="L9" i="1"/>
  <c r="D9" i="1"/>
  <c r="J9" i="1" s="1"/>
  <c r="M8" i="1"/>
  <c r="L8" i="1"/>
  <c r="L7" i="1"/>
  <c r="K39" i="3" l="1"/>
  <c r="J53" i="3"/>
  <c r="J9" i="3"/>
  <c r="M8" i="3"/>
  <c r="H12" i="1"/>
  <c r="M9" i="1"/>
  <c r="D12" i="1"/>
  <c r="B9" i="1"/>
  <c r="M9" i="3"/>
  <c r="H12" i="3"/>
  <c r="D12" i="3"/>
  <c r="B9" i="3"/>
  <c r="K38" i="1"/>
  <c r="K70" i="3"/>
  <c r="K59" i="1"/>
  <c r="K69" i="1" s="1"/>
  <c r="H9" i="1" l="1"/>
  <c r="M7" i="1"/>
  <c r="J12" i="1"/>
  <c r="O21" i="1" s="1"/>
  <c r="M10" i="1"/>
  <c r="M11" i="1"/>
  <c r="M7" i="3"/>
  <c r="H9" i="3"/>
  <c r="J12" i="3"/>
  <c r="O21" i="3" s="1"/>
  <c r="M11" i="3"/>
  <c r="M10" i="3"/>
  <c r="O25" i="1" l="1"/>
  <c r="M12" i="1"/>
  <c r="O25" i="3"/>
  <c r="M12" i="3"/>
</calcChain>
</file>

<file path=xl/sharedStrings.xml><?xml version="1.0" encoding="utf-8"?>
<sst xmlns="http://schemas.openxmlformats.org/spreadsheetml/2006/main" count="155" uniqueCount="86">
  <si>
    <t>INGRESE la cantidad de porciones</t>
  </si>
  <si>
    <t>¿Cuántas porciones/productos cocina/produce en una sesión de producción?</t>
  </si>
  <si>
    <t>producto/porciones</t>
  </si>
  <si>
    <t>NO EDITAR</t>
  </si>
  <si>
    <t>Costo de producción</t>
  </si>
  <si>
    <t>Costo del producto/servicio</t>
  </si>
  <si>
    <t>Esta zona amarilla</t>
  </si>
  <si>
    <t>Costos de los ingredientes</t>
  </si>
  <si>
    <t>Costo de Trabajo</t>
  </si>
  <si>
    <t>Total Cost</t>
  </si>
  <si>
    <t>Otros costos</t>
  </si>
  <si>
    <t>COSTO TOTAL</t>
  </si>
  <si>
    <t>Otros Costos</t>
  </si>
  <si>
    <t>INGRESE el Precio de UNA PORCIÓN</t>
  </si>
  <si>
    <t>COSTO DE LOS INGREDIENTES</t>
  </si>
  <si>
    <t>Calculadora de precios de productos/servicios</t>
  </si>
  <si>
    <t>Item</t>
  </si>
  <si>
    <t>Cantidad/Paquete</t>
  </si>
  <si>
    <t>Costo total del paquete</t>
  </si>
  <si>
    <t>Cantidad necesaria/paquete</t>
  </si>
  <si>
    <t>Costo por producción</t>
  </si>
  <si>
    <t>Costo por producto / porción</t>
  </si>
  <si>
    <t>Precio &gt;&gt;</t>
  </si>
  <si>
    <t>Ingrediente 1</t>
  </si>
  <si>
    <t>g</t>
  </si>
  <si>
    <t>Ingrediente 2</t>
  </si>
  <si>
    <t>Ingrediente 3</t>
  </si>
  <si>
    <t>tsp</t>
  </si>
  <si>
    <t>Margen de beneficio</t>
  </si>
  <si>
    <t>Ingrediente 4</t>
  </si>
  <si>
    <t>Ingrediente 5</t>
  </si>
  <si>
    <t>Costo %</t>
  </si>
  <si>
    <t>Ingrediente 6</t>
  </si>
  <si>
    <t>Ingrediente 7</t>
  </si>
  <si>
    <t>ml</t>
  </si>
  <si>
    <t>Ganancia %</t>
  </si>
  <si>
    <t>Ingrediente 8</t>
  </si>
  <si>
    <t>Ingrediente 9</t>
  </si>
  <si>
    <t>Ingrediente 10</t>
  </si>
  <si>
    <t>Notas</t>
  </si>
  <si>
    <t>Por favor ingrese los ingredientes aquí</t>
  </si>
  <si>
    <t>Ingrese la CANTIDAD del PAQUETE</t>
  </si>
  <si>
    <t>Seleccione la Unidad. Esta lista se puede cambiar en la pestaña Inicio.</t>
  </si>
  <si>
    <t>Ingrese el costo del paquete</t>
  </si>
  <si>
    <t>Ingrese cuánto gastó en la producción.</t>
  </si>
  <si>
    <t>NO EDITAR AQUI</t>
  </si>
  <si>
    <t>NO EDITAR. Todos los cálculos se realizarán automáticamente.</t>
  </si>
  <si>
    <t>COSTOS LABORALES</t>
  </si>
  <si>
    <t>Descripción</t>
  </si>
  <si>
    <t>Tarifa por hora</t>
  </si>
  <si>
    <t>Minutos</t>
  </si>
  <si>
    <t>Labor</t>
  </si>
  <si>
    <t xml:space="preserve"> </t>
  </si>
  <si>
    <t>Introduzca la descripción</t>
  </si>
  <si>
    <t>Introduzca la tarifa por hora</t>
  </si>
  <si>
    <t>Ingrese cuántos minutos pasaron para la producción.</t>
  </si>
  <si>
    <t>OTROS COSTOS</t>
  </si>
  <si>
    <t>Cantidad / Unidad</t>
  </si>
  <si>
    <t>Costo unitario total</t>
  </si>
  <si>
    <t>Cantidad necesaria</t>
  </si>
  <si>
    <t>Otro costo 1</t>
  </si>
  <si>
    <t>Otro costo 2</t>
  </si>
  <si>
    <t xml:space="preserve">
Ingrese la cantidad</t>
  </si>
  <si>
    <t>Ingrese el costo unitario total</t>
  </si>
  <si>
    <t>Ingrese la cantidad total necesaria</t>
  </si>
  <si>
    <t>Notas necesarias</t>
  </si>
  <si>
    <t>Página de inicio</t>
  </si>
  <si>
    <t>Este archivo calcula en función de una sesión de producción. Al finalizar el cálculo podrás ver tanto la sesión de producción como el coste por ración.</t>
  </si>
  <si>
    <t>Unit</t>
  </si>
  <si>
    <t>#</t>
  </si>
  <si>
    <t>cup</t>
  </si>
  <si>
    <t>oz</t>
  </si>
  <si>
    <t>fl</t>
  </si>
  <si>
    <t>lb</t>
  </si>
  <si>
    <t>tbs</t>
  </si>
  <si>
    <t>kg</t>
  </si>
  <si>
    <t>gal</t>
  </si>
  <si>
    <t>qt</t>
  </si>
  <si>
    <t>pt</t>
  </si>
  <si>
    <t>Labor Costs</t>
  </si>
  <si>
    <t>Ingredients Costs</t>
  </si>
  <si>
    <t>Other Costs</t>
  </si>
  <si>
    <t>TOTAL COST</t>
  </si>
  <si>
    <t>Descripcción</t>
  </si>
  <si>
    <t>CALCULADORA DE PRECIOS</t>
  </si>
  <si>
    <t>CALCULADORA DE COSTOS Y PRECIOS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</si>
</sst>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5" formatCode="&quot;$&quot;#,##0.00"/>
  </numFmts>
  <fonts count="3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sz val="36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24"/>
      <color theme="1"/>
      <name val="Calibri"/>
      <family val="2"/>
      <scheme val="minor"/>
    </font>
    <font>
      <sz val="11"/>
      <name val="Calibri"/>
      <family val="2"/>
      <scheme val="minor"/>
    </font>
    <font>
      <sz val="18"/>
      <color rgb="FFFFF2CC"/>
      <name val="Calibri"/>
      <family val="2"/>
      <scheme val="minor"/>
    </font>
    <font>
      <sz val="11"/>
      <color rgb="FFFFF2CC"/>
      <name val="Calibri"/>
      <family val="2"/>
      <scheme val="minor"/>
    </font>
    <font>
      <sz val="28"/>
      <color theme="1"/>
      <name val="Calibri"/>
      <family val="2"/>
      <scheme val="minor"/>
    </font>
    <font>
      <sz val="12"/>
      <color rgb="FFE3A5B0"/>
      <name val="Calibri"/>
      <family val="2"/>
      <scheme val="minor"/>
    </font>
    <font>
      <sz val="12"/>
      <color rgb="FFFFF2CC"/>
      <name val="Calibri"/>
      <family val="2"/>
      <scheme val="minor"/>
    </font>
    <font>
      <sz val="12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FFF2CC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0"/>
      <color rgb="FF000000"/>
      <name val="Calibri"/>
      <family val="2"/>
      <scheme val="minor"/>
    </font>
    <font>
      <i/>
      <sz val="12"/>
      <color rgb="FFFFFFFF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color rgb="FFFFFFFF"/>
      <name val="Calibri"/>
      <family val="2"/>
      <scheme val="minor"/>
    </font>
    <font>
      <sz val="26"/>
      <color theme="5" tint="-0.499984740745262"/>
      <name val="Impact"/>
      <family val="2"/>
    </font>
    <font>
      <sz val="12"/>
      <color theme="5" tint="-0.249977111117893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sz val="10"/>
      <name val="Calibri"/>
      <family val="2"/>
      <scheme val="minor"/>
    </font>
    <font>
      <sz val="48"/>
      <color theme="1"/>
      <name val="Impact"/>
      <family val="2"/>
    </font>
    <font>
      <sz val="11"/>
      <color theme="1"/>
      <name val="Impact"/>
      <family val="2"/>
    </font>
    <font>
      <sz val="10"/>
      <color rgb="FFFFFFFF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theme="0"/>
      </patternFill>
    </fill>
    <fill>
      <patternFill patternType="solid">
        <fgColor rgb="FFD9EAD3"/>
        <bgColor rgb="FFD9EAD3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rgb="FFF2D3D8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E3A5B0"/>
      </patternFill>
    </fill>
    <fill>
      <patternFill patternType="solid">
        <fgColor theme="5" tint="0.39997558519241921"/>
        <bgColor rgb="FFE3A5B0"/>
      </patternFill>
    </fill>
    <fill>
      <patternFill patternType="solid">
        <fgColor theme="5" tint="0.79998168889431442"/>
        <bgColor rgb="FFF8EAEB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rgb="FFF8EAEB"/>
      </patternFill>
    </fill>
  </fills>
  <borders count="47">
    <border>
      <left/>
      <right/>
      <top/>
      <bottom/>
      <diagonal/>
    </border>
    <border>
      <left style="thin">
        <color rgb="FFF8EAEB"/>
      </left>
      <right/>
      <top style="thin">
        <color rgb="FFF8EAEB"/>
      </top>
      <bottom style="thin">
        <color rgb="FFF8EAEB"/>
      </bottom>
      <diagonal/>
    </border>
    <border>
      <left/>
      <right/>
      <top style="thin">
        <color rgb="FFF8EAEB"/>
      </top>
      <bottom style="thin">
        <color rgb="FFF8EAEB"/>
      </bottom>
      <diagonal/>
    </border>
    <border>
      <left/>
      <right style="thin">
        <color rgb="FFF8EAEB"/>
      </right>
      <top style="thin">
        <color rgb="FFF8EAEB"/>
      </top>
      <bottom style="thin">
        <color rgb="FFF8EAEB"/>
      </bottom>
      <diagonal/>
    </border>
    <border>
      <left style="thin">
        <color rgb="FFF8EAEB"/>
      </left>
      <right/>
      <top style="thin">
        <color rgb="FFF8EAEB"/>
      </top>
      <bottom/>
      <diagonal/>
    </border>
    <border>
      <left/>
      <right/>
      <top style="thin">
        <color rgb="FFF8EAEB"/>
      </top>
      <bottom/>
      <diagonal/>
    </border>
    <border>
      <left/>
      <right style="thin">
        <color rgb="FFF8EAEB"/>
      </right>
      <top style="thin">
        <color rgb="FFF8EAEB"/>
      </top>
      <bottom/>
      <diagonal/>
    </border>
    <border>
      <left style="thin">
        <color rgb="FFF8EAEB"/>
      </left>
      <right style="thin">
        <color rgb="FFF8EAEB"/>
      </right>
      <top style="thin">
        <color rgb="FFF8EAEB"/>
      </top>
      <bottom/>
      <diagonal/>
    </border>
    <border>
      <left style="thin">
        <color rgb="FFF8EAEB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F8EAEB"/>
      </right>
      <top/>
      <bottom style="medium">
        <color rgb="FF000000"/>
      </bottom>
      <diagonal/>
    </border>
    <border>
      <left style="thin">
        <color rgb="FFF8EAEB"/>
      </left>
      <right style="thin">
        <color rgb="FFF8EAEB"/>
      </right>
      <top/>
      <bottom style="medium">
        <color rgb="FF000000"/>
      </bottom>
      <diagonal/>
    </border>
    <border>
      <left style="thin">
        <color rgb="FFF8EAEB"/>
      </left>
      <right/>
      <top/>
      <bottom style="thin">
        <color rgb="FFF8EAEB"/>
      </bottom>
      <diagonal/>
    </border>
    <border>
      <left/>
      <right/>
      <top/>
      <bottom style="thin">
        <color rgb="FFF8EAEB"/>
      </bottom>
      <diagonal/>
    </border>
    <border>
      <left/>
      <right style="thin">
        <color rgb="FFF8EAEB"/>
      </right>
      <top/>
      <bottom style="thin">
        <color rgb="FFF8EAEB"/>
      </bottom>
      <diagonal/>
    </border>
    <border>
      <left style="thin">
        <color rgb="FFF8EAEB"/>
      </left>
      <right style="thin">
        <color rgb="FFF8EAEB"/>
      </right>
      <top/>
      <bottom style="thin">
        <color rgb="FFF8EAEB"/>
      </bottom>
      <diagonal/>
    </border>
    <border>
      <left style="thin">
        <color rgb="FFF8EAEB"/>
      </left>
      <right style="thin">
        <color rgb="FFF8EAEB"/>
      </right>
      <top/>
      <bottom style="thin">
        <color rgb="FFF2D3D8"/>
      </bottom>
      <diagonal/>
    </border>
    <border>
      <left style="thin">
        <color rgb="FFF8EAEB"/>
      </left>
      <right style="thin">
        <color rgb="FFF8EAEB"/>
      </right>
      <top style="thin">
        <color rgb="FFF8EAEB"/>
      </top>
      <bottom style="thin">
        <color rgb="FFF8EAEB"/>
      </bottom>
      <diagonal/>
    </border>
    <border>
      <left style="thin">
        <color rgb="FFF8EAEB"/>
      </left>
      <right style="thin">
        <color rgb="FFF8EAEB"/>
      </right>
      <top style="thin">
        <color rgb="FFF2D3D8"/>
      </top>
      <bottom style="thin">
        <color rgb="FFF2D3D8"/>
      </bottom>
      <diagonal/>
    </border>
    <border>
      <left style="thin">
        <color rgb="FFF8EAEB"/>
      </left>
      <right style="thin">
        <color rgb="FFF8EAEB"/>
      </right>
      <top style="thin">
        <color rgb="FFF2D3D8"/>
      </top>
      <bottom/>
      <diagonal/>
    </border>
    <border>
      <left style="thin">
        <color rgb="FFF8EAEB"/>
      </left>
      <right/>
      <top/>
      <bottom/>
      <diagonal/>
    </border>
    <border>
      <left/>
      <right style="thin">
        <color rgb="FFF8EAEB"/>
      </right>
      <top/>
      <bottom/>
      <diagonal/>
    </border>
    <border>
      <left style="thin">
        <color rgb="FFF8EAEB"/>
      </left>
      <right style="thin">
        <color rgb="FFF8EAEB"/>
      </right>
      <top/>
      <bottom/>
      <diagonal/>
    </border>
    <border>
      <left/>
      <right/>
      <top/>
      <bottom style="thin">
        <color rgb="FFE3A5B0"/>
      </bottom>
      <diagonal/>
    </border>
    <border>
      <left/>
      <right/>
      <top style="thin">
        <color rgb="FFE3A5B0"/>
      </top>
      <bottom style="thin">
        <color rgb="FFE3A5B0"/>
      </bottom>
      <diagonal/>
    </border>
    <border>
      <left/>
      <right/>
      <top style="thin">
        <color rgb="FFE3A5B0"/>
      </top>
      <bottom/>
      <diagonal/>
    </border>
    <border>
      <left/>
      <right style="thin">
        <color rgb="FFF2D3D8"/>
      </right>
      <top/>
      <bottom style="thin">
        <color rgb="FFF2D3D8"/>
      </bottom>
      <diagonal/>
    </border>
    <border>
      <left/>
      <right style="thin">
        <color rgb="FFF2D3D8"/>
      </right>
      <top style="thin">
        <color rgb="FFF2D3D8"/>
      </top>
      <bottom/>
      <diagonal/>
    </border>
    <border>
      <left style="thin">
        <color rgb="FFF2D3D8"/>
      </left>
      <right style="thin">
        <color rgb="FFF2D3D8"/>
      </right>
      <top/>
      <bottom style="thin">
        <color rgb="FFF2D3D8"/>
      </bottom>
      <diagonal/>
    </border>
    <border>
      <left style="thin">
        <color rgb="FFF8EAEB"/>
      </left>
      <right/>
      <top style="thin">
        <color rgb="FFF8EAEB"/>
      </top>
      <bottom style="medium">
        <color rgb="FF000000"/>
      </bottom>
      <diagonal/>
    </border>
    <border>
      <left/>
      <right/>
      <top style="thin">
        <color rgb="FFF8EAEB"/>
      </top>
      <bottom style="medium">
        <color rgb="FF000000"/>
      </bottom>
      <diagonal/>
    </border>
    <border>
      <left/>
      <right style="thin">
        <color rgb="FFF8EAEB"/>
      </right>
      <top style="thin">
        <color rgb="FFF8EAEB"/>
      </top>
      <bottom style="medium">
        <color rgb="FF000000"/>
      </bottom>
      <diagonal/>
    </border>
    <border>
      <left style="thin">
        <color rgb="FFF8EAEB"/>
      </left>
      <right style="thin">
        <color rgb="FFF8EAEB"/>
      </right>
      <top style="thin">
        <color rgb="FFF8EAEB"/>
      </top>
      <bottom style="medium">
        <color rgb="FF000000"/>
      </bottom>
      <diagonal/>
    </border>
    <border>
      <left style="thin">
        <color rgb="FFF8EAEB"/>
      </left>
      <right style="thin">
        <color rgb="FFF8EAEB"/>
      </right>
      <top style="thin">
        <color rgb="FFF2D3D8"/>
      </top>
      <bottom style="medium">
        <color rgb="FF000000"/>
      </bottom>
      <diagonal/>
    </border>
    <border>
      <left style="medium">
        <color theme="5" tint="-0.24994659260841701"/>
      </left>
      <right/>
      <top style="medium">
        <color theme="5" tint="-0.24994659260841701"/>
      </top>
      <bottom style="medium">
        <color theme="5" tint="-0.24994659260841701"/>
      </bottom>
      <diagonal/>
    </border>
    <border>
      <left/>
      <right/>
      <top style="medium">
        <color theme="5" tint="-0.24994659260841701"/>
      </top>
      <bottom style="medium">
        <color theme="5" tint="-0.24994659260841701"/>
      </bottom>
      <diagonal/>
    </border>
    <border>
      <left/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medium">
        <color theme="5" tint="-0.24994659260841701"/>
      </left>
      <right/>
      <top style="medium">
        <color theme="5" tint="-0.24994659260841701"/>
      </top>
      <bottom/>
      <diagonal/>
    </border>
    <border>
      <left/>
      <right/>
      <top style="medium">
        <color theme="5" tint="-0.24994659260841701"/>
      </top>
      <bottom/>
      <diagonal/>
    </border>
    <border>
      <left/>
      <right style="medium">
        <color theme="5" tint="-0.24994659260841701"/>
      </right>
      <top style="medium">
        <color theme="5" tint="-0.24994659260841701"/>
      </top>
      <bottom/>
      <diagonal/>
    </border>
    <border>
      <left style="medium">
        <color theme="5" tint="-0.24994659260841701"/>
      </left>
      <right/>
      <top/>
      <bottom style="medium">
        <color theme="5" tint="-0.24994659260841701"/>
      </bottom>
      <diagonal/>
    </border>
    <border>
      <left/>
      <right/>
      <top/>
      <bottom style="medium">
        <color theme="5" tint="-0.24994659260841701"/>
      </bottom>
      <diagonal/>
    </border>
    <border>
      <left/>
      <right style="medium">
        <color theme="5" tint="-0.24994659260841701"/>
      </right>
      <top/>
      <bottom style="medium">
        <color theme="5" tint="-0.24994659260841701"/>
      </bottom>
      <diagonal/>
    </border>
    <border>
      <left style="medium">
        <color theme="5" tint="-0.24994659260841701"/>
      </left>
      <right style="medium">
        <color rgb="FFE3A5B0"/>
      </right>
      <top style="medium">
        <color theme="5" tint="-0.24994659260841701"/>
      </top>
      <bottom/>
      <diagonal/>
    </border>
    <border>
      <left style="medium">
        <color rgb="FFE3A5B0"/>
      </left>
      <right/>
      <top style="medium">
        <color theme="5" tint="-0.24994659260841701"/>
      </top>
      <bottom/>
      <diagonal/>
    </border>
    <border>
      <left style="medium">
        <color theme="5" tint="-0.24994659260841701"/>
      </left>
      <right style="medium">
        <color rgb="FFE3A5B0"/>
      </right>
      <top/>
      <bottom style="medium">
        <color theme="5" tint="-0.24994659260841701"/>
      </bottom>
      <diagonal/>
    </border>
    <border>
      <left style="medium">
        <color rgb="FFE3A5B0"/>
      </left>
      <right/>
      <top/>
      <bottom style="medium">
        <color theme="5" tint="-0.24994659260841701"/>
      </bottom>
      <diagonal/>
    </border>
  </borders>
  <cellStyleXfs count="1">
    <xf numFmtId="0" fontId="0" fillId="0" borderId="0"/>
  </cellStyleXfs>
  <cellXfs count="196">
    <xf numFmtId="0" fontId="0" fillId="0" borderId="0" xfId="0"/>
    <xf numFmtId="0" fontId="1" fillId="0" borderId="0" xfId="0" applyFont="1"/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4" fillId="2" borderId="0" xfId="0" applyNumberFormat="1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" vertical="center" wrapText="1"/>
    </xf>
    <xf numFmtId="0" fontId="1" fillId="2" borderId="0" xfId="0" applyFont="1" applyFill="1"/>
    <xf numFmtId="0" fontId="11" fillId="2" borderId="0" xfId="0" applyFont="1" applyFill="1" applyAlignment="1">
      <alignment horizontal="center" vertical="center" wrapText="1"/>
    </xf>
    <xf numFmtId="0" fontId="12" fillId="2" borderId="0" xfId="0" applyFont="1" applyFill="1"/>
    <xf numFmtId="0" fontId="13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165" fontId="12" fillId="2" borderId="0" xfId="0" applyNumberFormat="1" applyFont="1" applyFill="1"/>
    <xf numFmtId="0" fontId="18" fillId="2" borderId="0" xfId="0" applyFont="1" applyFill="1"/>
    <xf numFmtId="165" fontId="20" fillId="2" borderId="0" xfId="0" applyNumberFormat="1" applyFont="1" applyFill="1" applyAlignment="1">
      <alignment horizontal="center" vertical="center" wrapText="1"/>
    </xf>
    <xf numFmtId="0" fontId="1" fillId="3" borderId="0" xfId="0" applyFont="1" applyFill="1"/>
    <xf numFmtId="0" fontId="7" fillId="3" borderId="0" xfId="0" applyFont="1" applyFill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164" fontId="7" fillId="3" borderId="15" xfId="0" applyNumberFormat="1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164" fontId="7" fillId="3" borderId="17" xfId="0" applyNumberFormat="1" applyFont="1" applyFill="1" applyBorder="1" applyAlignment="1">
      <alignment horizontal="center" vertical="center" wrapText="1"/>
    </xf>
    <xf numFmtId="165" fontId="16" fillId="2" borderId="0" xfId="0" applyNumberFormat="1" applyFont="1" applyFill="1" applyAlignment="1">
      <alignment horizontal="center" vertical="center" wrapText="1"/>
    </xf>
    <xf numFmtId="10" fontId="16" fillId="2" borderId="0" xfId="0" applyNumberFormat="1" applyFont="1" applyFill="1" applyAlignment="1">
      <alignment horizontal="center" vertical="center" wrapText="1"/>
    </xf>
    <xf numFmtId="0" fontId="18" fillId="2" borderId="0" xfId="0" applyFont="1" applyFill="1" applyAlignment="1">
      <alignment horizontal="center"/>
    </xf>
    <xf numFmtId="0" fontId="7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0" fontId="17" fillId="3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6" fillId="3" borderId="0" xfId="0" applyFont="1" applyFill="1" applyAlignment="1">
      <alignment horizontal="center" vertical="center" wrapText="1"/>
    </xf>
    <xf numFmtId="0" fontId="3" fillId="0" borderId="0" xfId="0" applyFont="1"/>
    <xf numFmtId="165" fontId="3" fillId="0" borderId="0" xfId="0" applyNumberFormat="1" applyFont="1"/>
    <xf numFmtId="0" fontId="18" fillId="0" borderId="0" xfId="0" applyFont="1"/>
    <xf numFmtId="165" fontId="28" fillId="0" borderId="0" xfId="0" applyNumberFormat="1" applyFont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164" fontId="7" fillId="0" borderId="15" xfId="0" applyNumberFormat="1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164" fontId="7" fillId="0" borderId="17" xfId="0" applyNumberFormat="1" applyFont="1" applyBorder="1" applyAlignment="1">
      <alignment horizontal="center" vertical="center" wrapText="1"/>
    </xf>
    <xf numFmtId="165" fontId="16" fillId="0" borderId="0" xfId="0" applyNumberFormat="1" applyFont="1" applyAlignment="1">
      <alignment horizontal="center" vertical="center" wrapText="1"/>
    </xf>
    <xf numFmtId="10" fontId="16" fillId="0" borderId="0" xfId="0" applyNumberFormat="1" applyFont="1" applyAlignment="1">
      <alignment horizontal="center" vertical="center" wrapText="1"/>
    </xf>
    <xf numFmtId="0" fontId="18" fillId="3" borderId="0" xfId="0" applyFont="1" applyFill="1" applyAlignment="1">
      <alignment horizontal="center"/>
    </xf>
    <xf numFmtId="0" fontId="7" fillId="0" borderId="32" xfId="0" applyFont="1" applyBorder="1" applyAlignment="1">
      <alignment horizontal="center" vertical="center" wrapText="1"/>
    </xf>
    <xf numFmtId="164" fontId="7" fillId="0" borderId="32" xfId="0" applyNumberFormat="1" applyFont="1" applyBorder="1" applyAlignment="1">
      <alignment horizontal="center" vertical="center" wrapText="1"/>
    </xf>
    <xf numFmtId="0" fontId="27" fillId="8" borderId="0" xfId="0" applyFont="1" applyFill="1" applyAlignment="1">
      <alignment horizontal="center" vertical="center" wrapText="1"/>
    </xf>
    <xf numFmtId="0" fontId="29" fillId="8" borderId="0" xfId="0" applyFont="1" applyFill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164" fontId="7" fillId="9" borderId="15" xfId="0" applyNumberFormat="1" applyFont="1" applyFill="1" applyBorder="1" applyAlignment="1">
      <alignment horizontal="center" vertical="center" wrapText="1"/>
    </xf>
    <xf numFmtId="164" fontId="7" fillId="9" borderId="11" xfId="0" applyNumberFormat="1" applyFont="1" applyFill="1" applyBorder="1" applyAlignment="1">
      <alignment horizontal="center" vertical="center" wrapText="1"/>
    </xf>
    <xf numFmtId="0" fontId="7" fillId="9" borderId="0" xfId="0" applyFont="1" applyFill="1" applyAlignment="1">
      <alignment horizontal="center" vertical="center" wrapText="1"/>
    </xf>
    <xf numFmtId="0" fontId="7" fillId="9" borderId="9" xfId="0" applyFont="1" applyFill="1" applyBorder="1" applyAlignment="1">
      <alignment horizontal="center" vertical="center" wrapText="1"/>
    </xf>
    <xf numFmtId="164" fontId="7" fillId="6" borderId="15" xfId="0" applyNumberFormat="1" applyFont="1" applyFill="1" applyBorder="1" applyAlignment="1">
      <alignment horizontal="center" vertical="center" wrapText="1"/>
    </xf>
    <xf numFmtId="164" fontId="7" fillId="6" borderId="17" xfId="0" applyNumberFormat="1" applyFont="1" applyFill="1" applyBorder="1" applyAlignment="1">
      <alignment horizontal="center" vertical="center" wrapText="1"/>
    </xf>
    <xf numFmtId="164" fontId="7" fillId="6" borderId="32" xfId="0" applyNumberFormat="1" applyFont="1" applyFill="1" applyBorder="1" applyAlignment="1">
      <alignment horizontal="center" vertical="center" wrapText="1"/>
    </xf>
    <xf numFmtId="0" fontId="7" fillId="10" borderId="16" xfId="0" applyFont="1" applyFill="1" applyBorder="1" applyAlignment="1">
      <alignment horizontal="center" vertical="center" wrapText="1"/>
    </xf>
    <xf numFmtId="0" fontId="7" fillId="10" borderId="18" xfId="0" applyFont="1" applyFill="1" applyBorder="1" applyAlignment="1">
      <alignment horizontal="center" vertical="center" wrapText="1"/>
    </xf>
    <xf numFmtId="0" fontId="7" fillId="10" borderId="33" xfId="0" applyFont="1" applyFill="1" applyBorder="1" applyAlignment="1">
      <alignment horizontal="center" vertical="center" wrapText="1"/>
    </xf>
    <xf numFmtId="0" fontId="1" fillId="0" borderId="26" xfId="0" applyFont="1" applyBorder="1"/>
    <xf numFmtId="0" fontId="8" fillId="9" borderId="28" xfId="0" applyFont="1" applyFill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7" fillId="10" borderId="19" xfId="0" applyFont="1" applyFill="1" applyBorder="1" applyAlignment="1">
      <alignment horizontal="center" vertical="center" wrapText="1"/>
    </xf>
    <xf numFmtId="0" fontId="38" fillId="8" borderId="0" xfId="0" applyFont="1" applyFill="1" applyAlignment="1">
      <alignment horizontal="center" vertical="center" wrapText="1"/>
    </xf>
    <xf numFmtId="0" fontId="16" fillId="6" borderId="34" xfId="0" applyFont="1" applyFill="1" applyBorder="1" applyAlignment="1">
      <alignment horizontal="center" vertical="center" wrapText="1"/>
    </xf>
    <xf numFmtId="0" fontId="10" fillId="7" borderId="35" xfId="0" applyFont="1" applyFill="1" applyBorder="1"/>
    <xf numFmtId="0" fontId="10" fillId="7" borderId="36" xfId="0" applyFont="1" applyFill="1" applyBorder="1"/>
    <xf numFmtId="165" fontId="17" fillId="2" borderId="0" xfId="0" applyNumberFormat="1" applyFont="1" applyFill="1" applyAlignment="1">
      <alignment horizontal="center" vertical="center" wrapText="1"/>
    </xf>
    <xf numFmtId="0" fontId="1" fillId="0" borderId="0" xfId="0" applyFont="1"/>
    <xf numFmtId="164" fontId="4" fillId="2" borderId="0" xfId="0" applyNumberFormat="1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26" fillId="8" borderId="37" xfId="0" applyFont="1" applyFill="1" applyBorder="1" applyAlignment="1">
      <alignment horizontal="center" vertical="center" wrapText="1"/>
    </xf>
    <xf numFmtId="0" fontId="10" fillId="7" borderId="38" xfId="0" applyFont="1" applyFill="1" applyBorder="1"/>
    <xf numFmtId="0" fontId="10" fillId="7" borderId="39" xfId="0" applyFont="1" applyFill="1" applyBorder="1"/>
    <xf numFmtId="0" fontId="10" fillId="7" borderId="40" xfId="0" applyFont="1" applyFill="1" applyBorder="1"/>
    <xf numFmtId="0" fontId="10" fillId="7" borderId="41" xfId="0" applyFont="1" applyFill="1" applyBorder="1"/>
    <xf numFmtId="0" fontId="10" fillId="7" borderId="42" xfId="0" applyFont="1" applyFill="1" applyBorder="1"/>
    <xf numFmtId="0" fontId="9" fillId="0" borderId="37" xfId="0" applyFont="1" applyBorder="1" applyAlignment="1">
      <alignment horizontal="center" vertical="center"/>
    </xf>
    <xf numFmtId="0" fontId="10" fillId="0" borderId="39" xfId="0" applyFont="1" applyBorder="1"/>
    <xf numFmtId="0" fontId="10" fillId="0" borderId="40" xfId="0" applyFont="1" applyBorder="1"/>
    <xf numFmtId="0" fontId="10" fillId="0" borderId="42" xfId="0" applyFont="1" applyBorder="1"/>
    <xf numFmtId="0" fontId="14" fillId="2" borderId="0" xfId="0" applyFont="1" applyFill="1" applyAlignment="1">
      <alignment horizontal="right"/>
    </xf>
    <xf numFmtId="0" fontId="18" fillId="10" borderId="0" xfId="0" applyFont="1" applyFill="1" applyAlignment="1">
      <alignment horizontal="center"/>
    </xf>
    <xf numFmtId="0" fontId="1" fillId="11" borderId="0" xfId="0" applyFont="1" applyFill="1"/>
    <xf numFmtId="0" fontId="16" fillId="9" borderId="0" xfId="0" applyFont="1" applyFill="1" applyAlignment="1">
      <alignment horizontal="center"/>
    </xf>
    <xf numFmtId="0" fontId="1" fillId="5" borderId="0" xfId="0" applyFont="1" applyFill="1"/>
    <xf numFmtId="0" fontId="21" fillId="2" borderId="0" xfId="0" applyFont="1" applyFill="1" applyAlignment="1">
      <alignment horizontal="center" vertical="center" wrapText="1"/>
    </xf>
    <xf numFmtId="0" fontId="4" fillId="6" borderId="34" xfId="0" applyFont="1" applyFill="1" applyBorder="1" applyAlignment="1">
      <alignment horizontal="center" vertical="center" wrapText="1"/>
    </xf>
    <xf numFmtId="0" fontId="8" fillId="7" borderId="35" xfId="0" applyFont="1" applyFill="1" applyBorder="1"/>
    <xf numFmtId="0" fontId="8" fillId="7" borderId="36" xfId="0" applyFont="1" applyFill="1" applyBorder="1"/>
    <xf numFmtId="0" fontId="16" fillId="6" borderId="0" xfId="0" applyFont="1" applyFill="1" applyAlignment="1">
      <alignment horizontal="center"/>
    </xf>
    <xf numFmtId="0" fontId="1" fillId="7" borderId="0" xfId="0" applyFont="1" applyFill="1"/>
    <xf numFmtId="0" fontId="1" fillId="2" borderId="0" xfId="0" applyFont="1" applyFill="1"/>
    <xf numFmtId="0" fontId="13" fillId="2" borderId="0" xfId="0" applyFont="1" applyFill="1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/>
    </xf>
    <xf numFmtId="0" fontId="17" fillId="9" borderId="43" xfId="0" applyFont="1" applyFill="1" applyBorder="1" applyAlignment="1">
      <alignment horizontal="center" vertical="center"/>
    </xf>
    <xf numFmtId="0" fontId="10" fillId="5" borderId="45" xfId="0" applyFont="1" applyFill="1" applyBorder="1"/>
    <xf numFmtId="165" fontId="17" fillId="3" borderId="44" xfId="0" applyNumberFormat="1" applyFont="1" applyFill="1" applyBorder="1" applyAlignment="1">
      <alignment horizontal="center" vertical="center" wrapText="1"/>
    </xf>
    <xf numFmtId="0" fontId="10" fillId="0" borderId="46" xfId="0" applyFont="1" applyBorder="1"/>
    <xf numFmtId="0" fontId="19" fillId="6" borderId="1" xfId="0" applyFont="1" applyFill="1" applyBorder="1" applyAlignment="1">
      <alignment horizontal="center" vertical="center" wrapText="1"/>
    </xf>
    <xf numFmtId="0" fontId="10" fillId="7" borderId="2" xfId="0" applyFont="1" applyFill="1" applyBorder="1"/>
    <xf numFmtId="0" fontId="10" fillId="7" borderId="3" xfId="0" applyFont="1" applyFill="1" applyBorder="1"/>
    <xf numFmtId="0" fontId="22" fillId="9" borderId="4" xfId="0" applyFont="1" applyFill="1" applyBorder="1" applyAlignment="1">
      <alignment horizontal="center" vertical="center" wrapText="1"/>
    </xf>
    <xf numFmtId="0" fontId="8" fillId="5" borderId="5" xfId="0" applyFont="1" applyFill="1" applyBorder="1"/>
    <xf numFmtId="0" fontId="8" fillId="5" borderId="6" xfId="0" applyFont="1" applyFill="1" applyBorder="1"/>
    <xf numFmtId="0" fontId="8" fillId="5" borderId="8" xfId="0" applyFont="1" applyFill="1" applyBorder="1"/>
    <xf numFmtId="0" fontId="8" fillId="5" borderId="9" xfId="0" applyFont="1" applyFill="1" applyBorder="1"/>
    <xf numFmtId="0" fontId="8" fillId="5" borderId="10" xfId="0" applyFont="1" applyFill="1" applyBorder="1"/>
    <xf numFmtId="164" fontId="22" fillId="9" borderId="7" xfId="0" applyNumberFormat="1" applyFont="1" applyFill="1" applyBorder="1" applyAlignment="1">
      <alignment horizontal="center" vertical="center" wrapText="1"/>
    </xf>
    <xf numFmtId="0" fontId="8" fillId="5" borderId="11" xfId="0" applyFont="1" applyFill="1" applyBorder="1"/>
    <xf numFmtId="0" fontId="7" fillId="3" borderId="12" xfId="0" applyFont="1" applyFill="1" applyBorder="1" applyAlignment="1">
      <alignment horizontal="center" vertical="center" wrapText="1"/>
    </xf>
    <xf numFmtId="0" fontId="10" fillId="0" borderId="13" xfId="0" applyFont="1" applyBorder="1"/>
    <xf numFmtId="0" fontId="10" fillId="0" borderId="14" xfId="0" applyFont="1" applyBorder="1"/>
    <xf numFmtId="0" fontId="7" fillId="0" borderId="24" xfId="0" applyFont="1" applyBorder="1" applyAlignment="1">
      <alignment horizontal="center" vertical="center" wrapText="1"/>
    </xf>
    <xf numFmtId="0" fontId="10" fillId="0" borderId="24" xfId="0" applyFont="1" applyBorder="1"/>
    <xf numFmtId="0" fontId="7" fillId="2" borderId="4" xfId="0" applyFont="1" applyFill="1" applyBorder="1" applyAlignment="1">
      <alignment horizontal="center" vertical="center" wrapText="1"/>
    </xf>
    <xf numFmtId="0" fontId="10" fillId="0" borderId="5" xfId="0" applyFont="1" applyBorder="1"/>
    <xf numFmtId="0" fontId="10" fillId="0" borderId="6" xfId="0" applyFont="1" applyBorder="1"/>
    <xf numFmtId="0" fontId="10" fillId="0" borderId="20" xfId="0" applyFont="1" applyBorder="1"/>
    <xf numFmtId="0" fontId="10" fillId="0" borderId="21" xfId="0" applyFont="1" applyBorder="1"/>
    <xf numFmtId="0" fontId="10" fillId="0" borderId="12" xfId="0" applyFont="1" applyBorder="1"/>
    <xf numFmtId="0" fontId="7" fillId="4" borderId="7" xfId="0" applyFont="1" applyFill="1" applyBorder="1" applyAlignment="1">
      <alignment horizontal="center" vertical="center" wrapText="1"/>
    </xf>
    <xf numFmtId="0" fontId="10" fillId="0" borderId="22" xfId="0" applyFont="1" applyBorder="1"/>
    <xf numFmtId="0" fontId="10" fillId="0" borderId="15" xfId="0" applyFont="1" applyBorder="1"/>
    <xf numFmtId="0" fontId="7" fillId="2" borderId="7" xfId="0" applyFont="1" applyFill="1" applyBorder="1" applyAlignment="1">
      <alignment horizontal="center" vertical="center" wrapText="1"/>
    </xf>
    <xf numFmtId="164" fontId="23" fillId="9" borderId="0" xfId="0" applyNumberFormat="1" applyFont="1" applyFill="1" applyAlignment="1">
      <alignment horizontal="center" vertical="center" wrapText="1"/>
    </xf>
    <xf numFmtId="0" fontId="10" fillId="5" borderId="9" xfId="0" applyFont="1" applyFill="1" applyBorder="1"/>
    <xf numFmtId="0" fontId="7" fillId="0" borderId="23" xfId="0" applyFont="1" applyBorder="1" applyAlignment="1">
      <alignment horizontal="center" vertical="center" wrapText="1"/>
    </xf>
    <xf numFmtId="0" fontId="10" fillId="0" borderId="23" xfId="0" applyFont="1" applyBorder="1"/>
    <xf numFmtId="0" fontId="8" fillId="0" borderId="22" xfId="0" applyFont="1" applyBorder="1"/>
    <xf numFmtId="0" fontId="8" fillId="0" borderId="11" xfId="0" applyFont="1" applyBorder="1"/>
    <xf numFmtId="164" fontId="21" fillId="0" borderId="0" xfId="0" applyNumberFormat="1" applyFont="1" applyAlignment="1">
      <alignment horizontal="right" vertical="center" wrapText="1"/>
    </xf>
    <xf numFmtId="164" fontId="7" fillId="0" borderId="0" xfId="0" applyNumberFormat="1" applyFont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10" fillId="7" borderId="21" xfId="0" applyFont="1" applyFill="1" applyBorder="1"/>
    <xf numFmtId="0" fontId="10" fillId="7" borderId="13" xfId="0" applyFont="1" applyFill="1" applyBorder="1"/>
    <xf numFmtId="0" fontId="10" fillId="7" borderId="14" xfId="0" applyFont="1" applyFill="1" applyBorder="1"/>
    <xf numFmtId="164" fontId="21" fillId="6" borderId="22" xfId="0" applyNumberFormat="1" applyFont="1" applyFill="1" applyBorder="1" applyAlignment="1">
      <alignment horizontal="center" vertical="center" wrapText="1"/>
    </xf>
    <xf numFmtId="0" fontId="10" fillId="7" borderId="15" xfId="0" applyFont="1" applyFill="1" applyBorder="1"/>
    <xf numFmtId="164" fontId="21" fillId="9" borderId="22" xfId="0" applyNumberFormat="1" applyFont="1" applyFill="1" applyBorder="1" applyAlignment="1">
      <alignment horizontal="center" vertical="center" wrapText="1"/>
    </xf>
    <xf numFmtId="0" fontId="10" fillId="5" borderId="15" xfId="0" applyFont="1" applyFill="1" applyBorder="1"/>
    <xf numFmtId="0" fontId="7" fillId="2" borderId="0" xfId="0" applyFont="1" applyFill="1" applyAlignment="1">
      <alignment horizontal="center" vertical="center" wrapText="1"/>
    </xf>
    <xf numFmtId="0" fontId="7" fillId="0" borderId="0" xfId="0" applyFont="1"/>
    <xf numFmtId="0" fontId="8" fillId="0" borderId="21" xfId="0" applyFont="1" applyBorder="1"/>
    <xf numFmtId="0" fontId="8" fillId="0" borderId="9" xfId="0" applyFont="1" applyBorder="1"/>
    <xf numFmtId="0" fontId="8" fillId="0" borderId="10" xfId="0" applyFont="1" applyBorder="1"/>
    <xf numFmtId="0" fontId="33" fillId="9" borderId="4" xfId="0" applyFont="1" applyFill="1" applyBorder="1" applyAlignment="1">
      <alignment horizontal="center" vertical="center" wrapText="1"/>
    </xf>
    <xf numFmtId="0" fontId="10" fillId="5" borderId="5" xfId="0" applyFont="1" applyFill="1" applyBorder="1"/>
    <xf numFmtId="0" fontId="10" fillId="5" borderId="6" xfId="0" applyFont="1" applyFill="1" applyBorder="1"/>
    <xf numFmtId="0" fontId="10" fillId="5" borderId="8" xfId="0" applyFont="1" applyFill="1" applyBorder="1"/>
    <xf numFmtId="0" fontId="10" fillId="5" borderId="10" xfId="0" applyFont="1" applyFill="1" applyBorder="1"/>
    <xf numFmtId="0" fontId="7" fillId="3" borderId="1" xfId="0" applyFont="1" applyFill="1" applyBorder="1" applyAlignment="1">
      <alignment horizontal="center" vertical="center" wrapText="1"/>
    </xf>
    <xf numFmtId="0" fontId="10" fillId="0" borderId="3" xfId="0" applyFont="1" applyBorder="1"/>
    <xf numFmtId="0" fontId="7" fillId="4" borderId="4" xfId="0" applyFont="1" applyFill="1" applyBorder="1" applyAlignment="1">
      <alignment horizontal="center" vertical="center" wrapText="1"/>
    </xf>
    <xf numFmtId="164" fontId="33" fillId="9" borderId="7" xfId="0" applyNumberFormat="1" applyFont="1" applyFill="1" applyBorder="1" applyAlignment="1">
      <alignment horizontal="center" vertical="center" wrapText="1"/>
    </xf>
    <xf numFmtId="0" fontId="10" fillId="5" borderId="11" xfId="0" applyFont="1" applyFill="1" applyBorder="1"/>
    <xf numFmtId="164" fontId="24" fillId="0" borderId="0" xfId="0" applyNumberFormat="1" applyFont="1" applyAlignment="1">
      <alignment horizontal="right" vertical="center" wrapText="1"/>
    </xf>
    <xf numFmtId="0" fontId="7" fillId="6" borderId="20" xfId="0" applyFont="1" applyFill="1" applyBorder="1" applyAlignment="1">
      <alignment horizontal="center" vertical="center" wrapText="1"/>
    </xf>
    <xf numFmtId="0" fontId="10" fillId="7" borderId="12" xfId="0" applyFont="1" applyFill="1" applyBorder="1"/>
    <xf numFmtId="0" fontId="10" fillId="0" borderId="9" xfId="0" applyFont="1" applyBorder="1"/>
    <xf numFmtId="0" fontId="10" fillId="0" borderId="10" xfId="0" applyFont="1" applyBorder="1"/>
    <xf numFmtId="0" fontId="21" fillId="4" borderId="4" xfId="0" applyFont="1" applyFill="1" applyBorder="1" applyAlignment="1">
      <alignment horizontal="center" vertical="center" wrapText="1"/>
    </xf>
    <xf numFmtId="0" fontId="10" fillId="0" borderId="8" xfId="0" applyFont="1" applyBorder="1"/>
    <xf numFmtId="164" fontId="21" fillId="2" borderId="7" xfId="0" applyNumberFormat="1" applyFont="1" applyFill="1" applyBorder="1" applyAlignment="1">
      <alignment horizontal="center" vertical="center" wrapText="1"/>
    </xf>
    <xf numFmtId="0" fontId="10" fillId="0" borderId="11" xfId="0" applyFont="1" applyBorder="1"/>
    <xf numFmtId="164" fontId="21" fillId="4" borderId="4" xfId="0" applyNumberFormat="1" applyFont="1" applyFill="1" applyBorder="1" applyAlignment="1">
      <alignment horizontal="center" vertical="center" wrapText="1"/>
    </xf>
    <xf numFmtId="164" fontId="21" fillId="4" borderId="7" xfId="0" applyNumberFormat="1" applyFont="1" applyFill="1" applyBorder="1" applyAlignment="1">
      <alignment horizontal="center" vertical="center" wrapText="1"/>
    </xf>
    <xf numFmtId="164" fontId="21" fillId="2" borderId="4" xfId="0" applyNumberFormat="1" applyFont="1" applyFill="1" applyBorder="1" applyAlignment="1">
      <alignment horizontal="center" vertical="center" wrapText="1"/>
    </xf>
    <xf numFmtId="164" fontId="7" fillId="2" borderId="7" xfId="0" applyNumberFormat="1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164" fontId="33" fillId="9" borderId="4" xfId="0" applyNumberFormat="1" applyFont="1" applyFill="1" applyBorder="1" applyAlignment="1">
      <alignment horizontal="center" vertical="center" wrapText="1"/>
    </xf>
    <xf numFmtId="164" fontId="34" fillId="9" borderId="7" xfId="0" applyNumberFormat="1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0" fillId="0" borderId="25" xfId="0" applyFont="1" applyBorder="1"/>
    <xf numFmtId="0" fontId="25" fillId="2" borderId="0" xfId="0" applyFont="1" applyFill="1" applyAlignment="1">
      <alignment horizontal="center" vertical="center" wrapText="1"/>
    </xf>
    <xf numFmtId="164" fontId="21" fillId="6" borderId="20" xfId="0" applyNumberFormat="1" applyFont="1" applyFill="1" applyBorder="1" applyAlignment="1">
      <alignment horizontal="center" vertical="center" wrapText="1"/>
    </xf>
    <xf numFmtId="164" fontId="7" fillId="6" borderId="12" xfId="0" applyNumberFormat="1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37" fillId="0" borderId="0" xfId="0" applyFont="1"/>
    <xf numFmtId="0" fontId="2" fillId="12" borderId="0" xfId="0" applyFont="1" applyFill="1" applyAlignment="1">
      <alignment horizontal="center" vertical="center" wrapText="1"/>
    </xf>
    <xf numFmtId="0" fontId="35" fillId="9" borderId="27" xfId="0" applyFont="1" applyFill="1" applyBorder="1" applyAlignment="1">
      <alignment horizontal="center"/>
    </xf>
    <xf numFmtId="0" fontId="8" fillId="5" borderId="26" xfId="0" applyFont="1" applyFill="1" applyBorder="1"/>
    <xf numFmtId="0" fontId="7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7" fillId="0" borderId="29" xfId="0" applyFont="1" applyBorder="1" applyAlignment="1">
      <alignment horizontal="center" vertical="center" wrapText="1"/>
    </xf>
    <xf numFmtId="0" fontId="10" fillId="0" borderId="30" xfId="0" applyFont="1" applyBorder="1"/>
    <xf numFmtId="0" fontId="10" fillId="0" borderId="31" xfId="0" applyFont="1" applyBorder="1"/>
    <xf numFmtId="165" fontId="17" fillId="0" borderId="0" xfId="0" applyNumberFormat="1" applyFont="1" applyAlignment="1">
      <alignment horizontal="center" vertical="center" wrapText="1"/>
    </xf>
    <xf numFmtId="0" fontId="31" fillId="0" borderId="0" xfId="0" applyFont="1" applyAlignment="1">
      <alignment horizontal="right"/>
    </xf>
    <xf numFmtId="0" fontId="32" fillId="0" borderId="0" xfId="0" applyFont="1"/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164" fontId="7" fillId="6" borderId="8" xfId="0" applyNumberFormat="1" applyFont="1" applyFill="1" applyBorder="1" applyAlignment="1">
      <alignment horizontal="center" vertical="center" wrapText="1"/>
    </xf>
    <xf numFmtId="0" fontId="10" fillId="7" borderId="10" xfId="0" applyFont="1" applyFill="1" applyBorder="1"/>
  </cellXfs>
  <cellStyles count="1">
    <cellStyle name="Normal" xfId="0" builtinId="0"/>
  </cellStyles>
  <dxfs count="2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lvl="0">
              <a:defRPr sz="1200" b="1" i="0" u="none" strike="noStrike" kern="1200" baseline="0">
                <a:solidFill>
                  <a:srgbClr val="757575"/>
                </a:solidFill>
                <a:latin typeface="Verdana"/>
                <a:ea typeface="+mn-ea"/>
                <a:cs typeface="+mn-cs"/>
              </a:defRPr>
            </a:pPr>
            <a:r>
              <a:rPr lang="es-EC" sz="1200" b="1" i="0">
                <a:solidFill>
                  <a:srgbClr val="757575"/>
                </a:solidFill>
                <a:latin typeface="Verdana"/>
              </a:rPr>
              <a:t>DESGLOSE DE COSTOS</a:t>
            </a:r>
          </a:p>
        </c:rich>
      </c:tx>
      <c:layout>
        <c:manualLayout>
          <c:xMode val="edge"/>
          <c:yMode val="edge"/>
          <c:x val="3.5579937304075236E-2"/>
          <c:y val="5.44052863436123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lvl="0">
            <a:defRPr sz="1200" b="1" i="0" u="none" strike="noStrike" kern="1200" baseline="0">
              <a:solidFill>
                <a:srgbClr val="757575"/>
              </a:solidFill>
              <a:latin typeface="Verdana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>
                  <a:shade val="6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106-40B3-8D73-86F5C70E5BC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8106-40B3-8D73-86F5C70E5BC6}"/>
              </c:ext>
            </c:extLst>
          </c:dPt>
          <c:dPt>
            <c:idx val="2"/>
            <c:bubble3D val="0"/>
            <c:spPr>
              <a:solidFill>
                <a:schemeClr val="accent2">
                  <a:tint val="6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8106-40B3-8D73-86F5C70E5BC6}"/>
              </c:ext>
            </c:extLst>
          </c:dPt>
          <c:cat>
            <c:strRef>
              <c:f>Introducción!$L$7:$L$9</c:f>
              <c:strCache>
                <c:ptCount val="3"/>
                <c:pt idx="0">
                  <c:v>Costos de los ingredientes</c:v>
                </c:pt>
                <c:pt idx="1">
                  <c:v>Costo de Trabajo</c:v>
                </c:pt>
                <c:pt idx="2">
                  <c:v>Otros costos</c:v>
                </c:pt>
              </c:strCache>
            </c:strRef>
          </c:cat>
          <c:val>
            <c:numRef>
              <c:f>Introducción!$M$7:$M$9</c:f>
              <c:numCache>
                <c:formatCode>"$"#,##0.00</c:formatCode>
                <c:ptCount val="3"/>
                <c:pt idx="0">
                  <c:v>2.2100809462915603</c:v>
                </c:pt>
                <c:pt idx="1">
                  <c:v>5</c:v>
                </c:pt>
                <c:pt idx="2">
                  <c:v>1.1000000000000001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106-40B3-8D73-86F5C70E5B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lvl="0">
            <a:defRPr sz="1000" b="0" i="0" u="none" strike="noStrike" kern="1200" baseline="0">
              <a:solidFill>
                <a:srgbClr val="1A1A1A"/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zero"/>
    <c:showDLblsOverMax val="1"/>
  </c:chart>
  <c:spPr>
    <a:solidFill>
      <a:srgbClr val="FFFFFF">
        <a:alpha val="0"/>
      </a:srgbClr>
    </a:solidFill>
    <a:ln w="6350" cap="flat" cmpd="sng" algn="ctr">
      <a:solidFill>
        <a:schemeClr val="tx1">
          <a:tint val="75000"/>
        </a:schemeClr>
      </a:solidFill>
      <a:prstDash val="solid"/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lvl="0">
              <a:defRPr sz="1200" b="1" i="0" u="none" strike="noStrike" kern="1200" baseline="0">
                <a:solidFill>
                  <a:srgbClr val="757575"/>
                </a:solidFill>
                <a:latin typeface="+mn-lt"/>
                <a:ea typeface="+mn-ea"/>
                <a:cs typeface="+mn-cs"/>
              </a:defRPr>
            </a:pPr>
            <a:r>
              <a:rPr lang="es-EC" sz="1200" b="1" i="0">
                <a:solidFill>
                  <a:srgbClr val="757575"/>
                </a:solidFill>
                <a:latin typeface="+mn-lt"/>
              </a:rPr>
              <a:t>COSTOS VS. GANANCIAS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lvl="0">
            <a:defRPr sz="1200" b="1" i="0" u="none" strike="noStrike" kern="1200" baseline="0">
              <a:solidFill>
                <a:srgbClr val="757575"/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>
        <c:manualLayout>
          <c:xMode val="edge"/>
          <c:yMode val="edge"/>
          <c:x val="3.1305309734513273E-2"/>
          <c:y val="0.12220259128386338"/>
          <c:w val="0.93738938053097354"/>
          <c:h val="0.82426383981154305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>
                  <a:shade val="76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C46-4CFA-9FB7-8DBCA81C185E}"/>
              </c:ext>
            </c:extLst>
          </c:dPt>
          <c:dPt>
            <c:idx val="1"/>
            <c:bubble3D val="0"/>
            <c:spPr>
              <a:solidFill>
                <a:schemeClr val="accent2">
                  <a:tint val="77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C46-4CFA-9FB7-8DBCA81C185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6350" cap="flat" cmpd="sng" algn="ctr">
                  <a:solidFill>
                    <a:schemeClr val="tx1"/>
                  </a:solidFill>
                  <a:prstDash val="solid"/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Introducción!$L$11:$L$12</c:f>
              <c:strCache>
                <c:ptCount val="2"/>
                <c:pt idx="0">
                  <c:v>Total Cost</c:v>
                </c:pt>
                <c:pt idx="1">
                  <c:v>Margen de beneficio</c:v>
                </c:pt>
              </c:strCache>
            </c:strRef>
          </c:cat>
          <c:val>
            <c:numRef>
              <c:f>Introducción!$M$11:$M$12</c:f>
              <c:numCache>
                <c:formatCode>"$"#,##0.00</c:formatCode>
                <c:ptCount val="2"/>
                <c:pt idx="0">
                  <c:v>2.7700269820971868</c:v>
                </c:pt>
                <c:pt idx="1">
                  <c:v>-0.77002698209718679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C46-4CFA-9FB7-8DBCA81C18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lvl="0">
            <a:defRPr sz="1000" b="0" i="0" u="none" strike="noStrike" kern="1200" baseline="0">
              <a:solidFill>
                <a:srgbClr val="1A1A1A"/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zero"/>
    <c:showDLblsOverMax val="1"/>
  </c:chart>
  <c:spPr>
    <a:solidFill>
      <a:srgbClr val="FFFFFF">
        <a:alpha val="0"/>
      </a:srgbClr>
    </a:solidFill>
    <a:ln w="6350" cap="flat" cmpd="sng" algn="ctr">
      <a:solidFill>
        <a:schemeClr val="tx1">
          <a:tint val="75000"/>
        </a:schemeClr>
      </a:solidFill>
      <a:prstDash val="solid"/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lvl="0">
              <a:defRPr sz="1200" b="1" i="0" u="none" strike="noStrike" kern="1200" baseline="0">
                <a:solidFill>
                  <a:srgbClr val="757575"/>
                </a:solidFill>
                <a:latin typeface="Verdana"/>
                <a:ea typeface="+mn-ea"/>
                <a:cs typeface="+mn-cs"/>
              </a:defRPr>
            </a:pPr>
            <a:r>
              <a:rPr lang="es-EC" sz="1200" b="1" i="0">
                <a:solidFill>
                  <a:srgbClr val="757575"/>
                </a:solidFill>
                <a:latin typeface="Verdana"/>
              </a:rPr>
              <a:t>DESGLOSE DE COSTOS</a:t>
            </a:r>
          </a:p>
        </c:rich>
      </c:tx>
      <c:layout>
        <c:manualLayout>
          <c:xMode val="edge"/>
          <c:yMode val="edge"/>
          <c:x val="3.5579937304075236E-2"/>
          <c:y val="5.44052863436123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lvl="0">
            <a:defRPr sz="1200" b="1" i="0" u="none" strike="noStrike" kern="1200" baseline="0">
              <a:solidFill>
                <a:srgbClr val="757575"/>
              </a:solidFill>
              <a:latin typeface="Verdana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>
                  <a:shade val="6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F67-41E2-9DED-9F708C47791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F67-41E2-9DED-9F708C47791B}"/>
              </c:ext>
            </c:extLst>
          </c:dPt>
          <c:dPt>
            <c:idx val="2"/>
            <c:bubble3D val="0"/>
            <c:spPr>
              <a:solidFill>
                <a:schemeClr val="accent2">
                  <a:tint val="6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FF67-41E2-9DED-9F708C47791B}"/>
              </c:ext>
            </c:extLst>
          </c:dPt>
          <c:cat>
            <c:strRef>
              <c:f>'Calculadora de recetas'!$L$7:$L$9</c:f>
              <c:strCache>
                <c:ptCount val="3"/>
                <c:pt idx="0">
                  <c:v>Costos de los ingredientes</c:v>
                </c:pt>
                <c:pt idx="1">
                  <c:v>Labor Costs</c:v>
                </c:pt>
                <c:pt idx="2">
                  <c:v>Otros Costos</c:v>
                </c:pt>
              </c:strCache>
            </c:strRef>
          </c:cat>
          <c:val>
            <c:numRef>
              <c:f>'Calculadora de recetas'!$M$7:$M$9</c:f>
              <c:numCache>
                <c:formatCode>"$"#,##0.00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F67-41E2-9DED-9F708C4779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lvl="0">
            <a:defRPr sz="1000" b="0" i="0" u="none" strike="noStrike" kern="1200" baseline="0">
              <a:solidFill>
                <a:srgbClr val="1A1A1A"/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zero"/>
    <c:showDLblsOverMax val="1"/>
  </c:chart>
  <c:spPr>
    <a:solidFill>
      <a:srgbClr val="FFFFFF">
        <a:alpha val="0"/>
      </a:srgbClr>
    </a:solidFill>
    <a:ln w="6350" cap="flat" cmpd="sng" algn="ctr">
      <a:solidFill>
        <a:schemeClr val="tx1">
          <a:tint val="75000"/>
        </a:schemeClr>
      </a:solidFill>
      <a:prstDash val="solid"/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lvl="0">
              <a:defRPr sz="1200" b="1" i="0" u="none" strike="noStrike" kern="1200" baseline="0">
                <a:solidFill>
                  <a:srgbClr val="757575"/>
                </a:solidFill>
                <a:latin typeface="+mn-lt"/>
                <a:ea typeface="+mn-ea"/>
                <a:cs typeface="+mn-cs"/>
              </a:defRPr>
            </a:pPr>
            <a:r>
              <a:rPr lang="es-EC" sz="1200" b="1" i="0">
                <a:solidFill>
                  <a:srgbClr val="757575"/>
                </a:solidFill>
                <a:latin typeface="+mn-lt"/>
              </a:rPr>
              <a:t>COST vs.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lvl="0">
            <a:defRPr sz="1200" b="1" i="0" u="none" strike="noStrike" kern="1200" baseline="0">
              <a:solidFill>
                <a:srgbClr val="757575"/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>
                  <a:shade val="76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C5C-4C8D-AB11-B328EA9B0E18}"/>
              </c:ext>
            </c:extLst>
          </c:dPt>
          <c:dPt>
            <c:idx val="1"/>
            <c:bubble3D val="0"/>
            <c:spPr>
              <a:solidFill>
                <a:schemeClr val="accent2">
                  <a:tint val="77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C5C-4C8D-AB11-B328EA9B0E1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6350" cap="flat" cmpd="sng" algn="ctr">
                  <a:solidFill>
                    <a:schemeClr val="tx1"/>
                  </a:solidFill>
                  <a:prstDash val="solid"/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'Calculadora de recetas'!$L$11:$L$12</c:f>
              <c:strCache>
                <c:ptCount val="2"/>
                <c:pt idx="0">
                  <c:v>Total Cost</c:v>
                </c:pt>
                <c:pt idx="1">
                  <c:v>Margen de beneficio</c:v>
                </c:pt>
              </c:strCache>
            </c:strRef>
          </c:cat>
          <c:val>
            <c:numRef>
              <c:f>'Calculadora de recetas'!$M$11:$M$12</c:f>
              <c:numCache>
                <c:formatCode>"$"#,##0.00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C5C-4C8D-AB11-B328EA9B0E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lvl="0">
            <a:defRPr sz="1000" b="0" i="0" u="none" strike="noStrike" kern="1200" baseline="0">
              <a:solidFill>
                <a:srgbClr val="1A1A1A"/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zero"/>
    <c:showDLblsOverMax val="1"/>
  </c:chart>
  <c:spPr>
    <a:solidFill>
      <a:srgbClr val="FFFFFF">
        <a:alpha val="0"/>
      </a:srgbClr>
    </a:solidFill>
    <a:ln w="6350" cap="flat" cmpd="sng" algn="ctr">
      <a:solidFill>
        <a:schemeClr val="tx1">
          <a:tint val="75000"/>
        </a:schemeClr>
      </a:solidFill>
      <a:prstDash val="solid"/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2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3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4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0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0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0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0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133350</xdr:colOff>
      <xdr:row>5</xdr:row>
      <xdr:rowOff>47625</xdr:rowOff>
    </xdr:from>
    <xdr:ext cx="3143250" cy="1914525"/>
    <xdr:graphicFrame macro="">
      <xdr:nvGraphicFramePr>
        <xdr:cNvPr id="2" name="Chart 1" titl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10</xdr:col>
      <xdr:colOff>28575</xdr:colOff>
      <xdr:row>1</xdr:row>
      <xdr:rowOff>161925</xdr:rowOff>
    </xdr:from>
    <xdr:ext cx="4305300" cy="2695575"/>
    <xdr:graphicFrame macro="">
      <xdr:nvGraphicFramePr>
        <xdr:cNvPr id="3" name="Chart 2" titl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8</xdr:col>
      <xdr:colOff>0</xdr:colOff>
      <xdr:row>0</xdr:row>
      <xdr:rowOff>0</xdr:rowOff>
    </xdr:from>
    <xdr:ext cx="219075" cy="209550"/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5</xdr:row>
      <xdr:rowOff>0</xdr:rowOff>
    </xdr:from>
    <xdr:ext cx="219075" cy="209550"/>
    <xdr:pic>
      <xdr:nvPicPr>
        <xdr:cNvPr id="6" name="image1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17</xdr:row>
      <xdr:rowOff>0</xdr:rowOff>
    </xdr:from>
    <xdr:ext cx="219075" cy="209550"/>
    <xdr:pic>
      <xdr:nvPicPr>
        <xdr:cNvPr id="7" name="image1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28</xdr:row>
      <xdr:rowOff>0</xdr:rowOff>
    </xdr:from>
    <xdr:ext cx="219075" cy="209550"/>
    <xdr:pic>
      <xdr:nvPicPr>
        <xdr:cNvPr id="8" name="image4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28</xdr:row>
      <xdr:rowOff>0</xdr:rowOff>
    </xdr:from>
    <xdr:ext cx="219075" cy="209550"/>
    <xdr:pic>
      <xdr:nvPicPr>
        <xdr:cNvPr id="9" name="image4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219075" cy="209550"/>
    <xdr:pic>
      <xdr:nvPicPr>
        <xdr:cNvPr id="10" name="image4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28</xdr:row>
      <xdr:rowOff>0</xdr:rowOff>
    </xdr:from>
    <xdr:ext cx="219075" cy="209550"/>
    <xdr:pic>
      <xdr:nvPicPr>
        <xdr:cNvPr id="11" name="image4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28</xdr:row>
      <xdr:rowOff>0</xdr:rowOff>
    </xdr:from>
    <xdr:ext cx="219075" cy="209550"/>
    <xdr:pic>
      <xdr:nvPicPr>
        <xdr:cNvPr id="12" name="image4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0</xdr:colOff>
      <xdr:row>28</xdr:row>
      <xdr:rowOff>0</xdr:rowOff>
    </xdr:from>
    <xdr:ext cx="219075" cy="209550"/>
    <xdr:pic>
      <xdr:nvPicPr>
        <xdr:cNvPr id="13" name="image4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28</xdr:row>
      <xdr:rowOff>0</xdr:rowOff>
    </xdr:from>
    <xdr:ext cx="219075" cy="209550"/>
    <xdr:pic>
      <xdr:nvPicPr>
        <xdr:cNvPr id="14" name="image4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28</xdr:row>
      <xdr:rowOff>0</xdr:rowOff>
    </xdr:from>
    <xdr:ext cx="219075" cy="209550"/>
    <xdr:pic>
      <xdr:nvPicPr>
        <xdr:cNvPr id="15" name="image4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37</xdr:row>
      <xdr:rowOff>0</xdr:rowOff>
    </xdr:from>
    <xdr:ext cx="219075" cy="209550"/>
    <xdr:pic>
      <xdr:nvPicPr>
        <xdr:cNvPr id="16" name="image3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45</xdr:row>
      <xdr:rowOff>0</xdr:rowOff>
    </xdr:from>
    <xdr:ext cx="219075" cy="209550"/>
    <xdr:pic>
      <xdr:nvPicPr>
        <xdr:cNvPr id="17" name="image4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45</xdr:row>
      <xdr:rowOff>0</xdr:rowOff>
    </xdr:from>
    <xdr:ext cx="219075" cy="209550"/>
    <xdr:pic>
      <xdr:nvPicPr>
        <xdr:cNvPr id="18" name="image4.pn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219075" cy="209550"/>
    <xdr:pic>
      <xdr:nvPicPr>
        <xdr:cNvPr id="19" name="image4.pn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45</xdr:row>
      <xdr:rowOff>0</xdr:rowOff>
    </xdr:from>
    <xdr:ext cx="219075" cy="209550"/>
    <xdr:pic>
      <xdr:nvPicPr>
        <xdr:cNvPr id="20" name="image4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45</xdr:row>
      <xdr:rowOff>0</xdr:rowOff>
    </xdr:from>
    <xdr:ext cx="219075" cy="209550"/>
    <xdr:pic>
      <xdr:nvPicPr>
        <xdr:cNvPr id="21" name="image4.pn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51</xdr:row>
      <xdr:rowOff>0</xdr:rowOff>
    </xdr:from>
    <xdr:ext cx="219075" cy="209550"/>
    <xdr:pic>
      <xdr:nvPicPr>
        <xdr:cNvPr id="22" name="image3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60</xdr:row>
      <xdr:rowOff>0</xdr:rowOff>
    </xdr:from>
    <xdr:ext cx="219075" cy="209550"/>
    <xdr:pic>
      <xdr:nvPicPr>
        <xdr:cNvPr id="23" name="image4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60</xdr:row>
      <xdr:rowOff>0</xdr:rowOff>
    </xdr:from>
    <xdr:ext cx="219075" cy="209550"/>
    <xdr:pic>
      <xdr:nvPicPr>
        <xdr:cNvPr id="24" name="image4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60</xdr:row>
      <xdr:rowOff>0</xdr:rowOff>
    </xdr:from>
    <xdr:ext cx="219075" cy="209550"/>
    <xdr:pic>
      <xdr:nvPicPr>
        <xdr:cNvPr id="25" name="image4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60</xdr:row>
      <xdr:rowOff>0</xdr:rowOff>
    </xdr:from>
    <xdr:ext cx="219075" cy="209550"/>
    <xdr:pic>
      <xdr:nvPicPr>
        <xdr:cNvPr id="26" name="image4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60</xdr:row>
      <xdr:rowOff>0</xdr:rowOff>
    </xdr:from>
    <xdr:ext cx="219075" cy="209550"/>
    <xdr:pic>
      <xdr:nvPicPr>
        <xdr:cNvPr id="27" name="image4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60</xdr:row>
      <xdr:rowOff>0</xdr:rowOff>
    </xdr:from>
    <xdr:ext cx="219075" cy="209550"/>
    <xdr:pic>
      <xdr:nvPicPr>
        <xdr:cNvPr id="28" name="image4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60</xdr:row>
      <xdr:rowOff>0</xdr:rowOff>
    </xdr:from>
    <xdr:ext cx="219075" cy="209550"/>
    <xdr:pic>
      <xdr:nvPicPr>
        <xdr:cNvPr id="29" name="image4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68</xdr:row>
      <xdr:rowOff>0</xdr:rowOff>
    </xdr:from>
    <xdr:ext cx="219075" cy="209550"/>
    <xdr:pic>
      <xdr:nvPicPr>
        <xdr:cNvPr id="30" name="image3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133350</xdr:colOff>
      <xdr:row>5</xdr:row>
      <xdr:rowOff>47625</xdr:rowOff>
    </xdr:from>
    <xdr:ext cx="3143250" cy="1914525"/>
    <xdr:graphicFrame macro="">
      <xdr:nvGraphicFramePr>
        <xdr:cNvPr id="3" name="Chart 3" title="Chart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10</xdr:col>
      <xdr:colOff>161925</xdr:colOff>
      <xdr:row>1</xdr:row>
      <xdr:rowOff>57150</xdr:rowOff>
    </xdr:from>
    <xdr:ext cx="4305300" cy="2695575"/>
    <xdr:graphicFrame macro="">
      <xdr:nvGraphicFramePr>
        <xdr:cNvPr id="4" name="Chart 4" title="Chart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00"/>
  <sheetViews>
    <sheetView showGridLines="0" workbookViewId="0">
      <selection activeCell="K78" sqref="K78"/>
    </sheetView>
  </sheetViews>
  <sheetFormatPr baseColWidth="10" defaultColWidth="14.42578125" defaultRowHeight="15" customHeight="1" zeroHeight="1" x14ac:dyDescent="0.25"/>
  <cols>
    <col min="1" max="1" width="4.85546875" style="1" customWidth="1"/>
    <col min="2" max="2" width="18" style="1" customWidth="1"/>
    <col min="3" max="3" width="9.28515625" style="1" customWidth="1"/>
    <col min="4" max="4" width="18" style="1" customWidth="1"/>
    <col min="5" max="5" width="21.42578125" style="1" customWidth="1"/>
    <col min="6" max="6" width="11" style="1" customWidth="1"/>
    <col min="7" max="7" width="20.140625" style="1" customWidth="1"/>
    <col min="8" max="8" width="18" style="1" customWidth="1"/>
    <col min="9" max="9" width="9.28515625" style="1" customWidth="1"/>
    <col min="10" max="10" width="18" style="1" customWidth="1"/>
    <col min="11" max="11" width="20.140625" style="1" customWidth="1"/>
    <col min="12" max="12" width="6.7109375" style="1" customWidth="1"/>
    <col min="13" max="13" width="16.140625" style="1" customWidth="1"/>
    <col min="14" max="14" width="6.7109375" style="1" customWidth="1"/>
    <col min="15" max="15" width="16.140625" style="1" customWidth="1"/>
    <col min="16" max="19" width="7.85546875" style="1" customWidth="1"/>
    <col min="20" max="16384" width="14.42578125" style="1"/>
  </cols>
  <sheetData>
    <row r="1" spans="1:19" ht="16.5" customHeight="1" x14ac:dyDescent="0.25">
      <c r="A1" s="173" t="s">
        <v>84</v>
      </c>
      <c r="B1" s="173"/>
      <c r="C1" s="173"/>
      <c r="D1" s="173"/>
      <c r="E1" s="3"/>
      <c r="F1" s="2"/>
      <c r="G1" s="4"/>
      <c r="H1" s="2"/>
      <c r="I1" s="68"/>
      <c r="J1" s="69" t="s">
        <v>0</v>
      </c>
      <c r="K1" s="67"/>
      <c r="L1" s="5"/>
      <c r="M1" s="5"/>
      <c r="N1" s="5"/>
      <c r="O1" s="5"/>
      <c r="P1" s="6"/>
      <c r="Q1" s="6"/>
      <c r="R1" s="6"/>
      <c r="S1" s="6"/>
    </row>
    <row r="2" spans="1:19" ht="16.5" customHeight="1" x14ac:dyDescent="0.25">
      <c r="A2" s="173"/>
      <c r="B2" s="173"/>
      <c r="C2" s="173"/>
      <c r="D2" s="173"/>
      <c r="E2" s="7"/>
      <c r="F2" s="7"/>
      <c r="G2" s="7"/>
      <c r="H2" s="2"/>
      <c r="I2" s="67"/>
      <c r="J2" s="67"/>
      <c r="K2" s="67"/>
      <c r="L2" s="5"/>
      <c r="M2" s="5"/>
      <c r="N2" s="5"/>
      <c r="O2" s="5"/>
      <c r="P2" s="6"/>
      <c r="Q2" s="6"/>
      <c r="R2" s="6"/>
      <c r="S2" s="6"/>
    </row>
    <row r="3" spans="1:19" ht="16.5" customHeight="1" x14ac:dyDescent="0.25">
      <c r="A3" s="173"/>
      <c r="B3" s="173"/>
      <c r="C3" s="173"/>
      <c r="D3" s="173"/>
      <c r="E3" s="7"/>
      <c r="F3" s="70" t="s">
        <v>1</v>
      </c>
      <c r="G3" s="71"/>
      <c r="H3" s="72"/>
      <c r="I3" s="76">
        <v>3</v>
      </c>
      <c r="J3" s="77"/>
      <c r="K3" s="8"/>
      <c r="L3" s="9"/>
      <c r="M3" s="9"/>
      <c r="N3" s="9"/>
      <c r="O3" s="9"/>
      <c r="P3" s="10"/>
      <c r="Q3" s="10"/>
      <c r="R3" s="10"/>
      <c r="S3" s="10"/>
    </row>
    <row r="4" spans="1:19" ht="16.5" customHeight="1" x14ac:dyDescent="0.25">
      <c r="A4" s="173"/>
      <c r="B4" s="173"/>
      <c r="C4" s="173"/>
      <c r="D4" s="173"/>
      <c r="E4" s="7"/>
      <c r="F4" s="73"/>
      <c r="G4" s="74"/>
      <c r="H4" s="75"/>
      <c r="I4" s="78"/>
      <c r="J4" s="79"/>
      <c r="K4" s="8"/>
      <c r="L4" s="9"/>
      <c r="M4" s="9"/>
      <c r="N4" s="9"/>
      <c r="O4" s="9"/>
      <c r="P4" s="10"/>
      <c r="Q4" s="10"/>
      <c r="R4" s="10"/>
      <c r="S4" s="10"/>
    </row>
    <row r="5" spans="1:19" ht="16.5" customHeight="1" x14ac:dyDescent="0.25">
      <c r="A5" s="173"/>
      <c r="B5" s="173"/>
      <c r="C5" s="173"/>
      <c r="D5" s="173"/>
      <c r="E5" s="2"/>
      <c r="F5" s="2"/>
      <c r="G5" s="2"/>
      <c r="H5" s="2"/>
      <c r="I5" s="80" t="s">
        <v>2</v>
      </c>
      <c r="J5" s="67"/>
      <c r="K5" s="11"/>
      <c r="L5" s="9"/>
      <c r="M5" s="9"/>
      <c r="N5" s="9"/>
      <c r="O5" s="9"/>
      <c r="P5" s="10"/>
      <c r="Q5" s="10"/>
      <c r="R5" s="10"/>
      <c r="S5" s="10"/>
    </row>
    <row r="6" spans="1:19" ht="16.5" customHeight="1" x14ac:dyDescent="0.25">
      <c r="A6" s="2"/>
      <c r="B6" s="3"/>
      <c r="C6" s="3"/>
      <c r="D6" s="3"/>
      <c r="E6" s="7"/>
      <c r="F6" s="7"/>
      <c r="G6" s="7"/>
      <c r="H6" s="7"/>
      <c r="I6" s="7"/>
      <c r="J6" s="7"/>
      <c r="K6" s="9"/>
      <c r="L6" s="9"/>
      <c r="M6" s="9"/>
      <c r="N6" s="9"/>
      <c r="O6" s="9"/>
      <c r="P6" s="91"/>
      <c r="Q6" s="92" t="s">
        <v>3</v>
      </c>
      <c r="R6" s="67"/>
      <c r="S6" s="67"/>
    </row>
    <row r="7" spans="1:19" ht="16.5" customHeight="1" x14ac:dyDescent="0.25">
      <c r="A7" s="2"/>
      <c r="B7" s="3"/>
      <c r="C7" s="3"/>
      <c r="D7" s="3"/>
      <c r="E7" s="7"/>
      <c r="F7" s="7"/>
      <c r="G7" s="7"/>
      <c r="H7" s="7"/>
      <c r="I7" s="7"/>
      <c r="J7" s="7"/>
      <c r="K7" s="9"/>
      <c r="L7" s="9" t="str">
        <f>B11</f>
        <v>Costos de los ingredientes</v>
      </c>
      <c r="M7" s="12">
        <f>B9</f>
        <v>2.2100809462915603</v>
      </c>
      <c r="N7" s="9"/>
      <c r="O7" s="9"/>
      <c r="P7" s="67"/>
      <c r="Q7" s="67"/>
      <c r="R7" s="67"/>
      <c r="S7" s="67"/>
    </row>
    <row r="8" spans="1:19" ht="16.5" customHeight="1" x14ac:dyDescent="0.25">
      <c r="A8" s="2"/>
      <c r="B8" s="63" t="s">
        <v>4</v>
      </c>
      <c r="C8" s="64"/>
      <c r="D8" s="65"/>
      <c r="E8" s="7"/>
      <c r="F8" s="7"/>
      <c r="G8" s="7"/>
      <c r="H8" s="63" t="s">
        <v>5</v>
      </c>
      <c r="I8" s="64"/>
      <c r="J8" s="65"/>
      <c r="K8" s="9"/>
      <c r="L8" s="9" t="str">
        <f>D11</f>
        <v>Costo de Trabajo</v>
      </c>
      <c r="M8" s="12">
        <f>D9</f>
        <v>5</v>
      </c>
      <c r="N8" s="9"/>
      <c r="O8" s="9"/>
      <c r="P8" s="67"/>
      <c r="Q8" s="67"/>
      <c r="R8" s="67"/>
      <c r="S8" s="67"/>
    </row>
    <row r="9" spans="1:19" ht="16.5" customHeight="1" x14ac:dyDescent="0.25">
      <c r="A9" s="2"/>
      <c r="B9" s="66">
        <f>SUM(J38)</f>
        <v>2.2100809462915603</v>
      </c>
      <c r="C9" s="13"/>
      <c r="D9" s="66">
        <f>SUM(H52)</f>
        <v>5</v>
      </c>
      <c r="E9" s="7"/>
      <c r="F9" s="7"/>
      <c r="G9" s="7"/>
      <c r="H9" s="66">
        <f>B9/$I$3</f>
        <v>0.73669364876385346</v>
      </c>
      <c r="I9" s="13"/>
      <c r="J9" s="66">
        <f>D9/$I$3</f>
        <v>1.6666666666666667</v>
      </c>
      <c r="K9" s="9"/>
      <c r="L9" s="9" t="str">
        <f>B14</f>
        <v>Otros costos</v>
      </c>
      <c r="M9" s="12">
        <f>B12</f>
        <v>1.1000000000000001</v>
      </c>
      <c r="N9" s="9"/>
      <c r="O9" s="9"/>
      <c r="P9" s="67"/>
      <c r="Q9" s="67"/>
      <c r="R9" s="67"/>
      <c r="S9" s="67"/>
    </row>
    <row r="10" spans="1:19" ht="16.5" customHeight="1" x14ac:dyDescent="0.25">
      <c r="A10" s="2"/>
      <c r="B10" s="67"/>
      <c r="C10" s="13"/>
      <c r="D10" s="67"/>
      <c r="E10" s="7"/>
      <c r="F10" s="7"/>
      <c r="G10" s="7"/>
      <c r="H10" s="67"/>
      <c r="I10" s="13"/>
      <c r="J10" s="67"/>
      <c r="K10" s="9"/>
      <c r="L10" s="9" t="str">
        <f>D14</f>
        <v>COSTO TOTAL</v>
      </c>
      <c r="M10" s="12">
        <f>D12</f>
        <v>8.3100809462915599</v>
      </c>
      <c r="N10" s="9"/>
      <c r="O10" s="9"/>
      <c r="P10" s="6"/>
      <c r="Q10" s="93" t="s">
        <v>6</v>
      </c>
      <c r="R10" s="67"/>
      <c r="S10" s="67"/>
    </row>
    <row r="11" spans="1:19" ht="25.5" x14ac:dyDescent="0.25">
      <c r="A11" s="2"/>
      <c r="B11" s="62" t="s">
        <v>7</v>
      </c>
      <c r="C11" s="13"/>
      <c r="D11" s="62" t="s">
        <v>8</v>
      </c>
      <c r="E11" s="7"/>
      <c r="F11" s="7"/>
      <c r="G11" s="7"/>
      <c r="H11" s="62" t="s">
        <v>7</v>
      </c>
      <c r="I11" s="13"/>
      <c r="J11" s="62" t="s">
        <v>8</v>
      </c>
      <c r="K11" s="9"/>
      <c r="L11" s="9" t="s">
        <v>9</v>
      </c>
      <c r="M11" s="14">
        <f>D12/$I$3</f>
        <v>2.7700269820971868</v>
      </c>
      <c r="N11" s="9"/>
      <c r="O11" s="9"/>
      <c r="P11" s="6"/>
      <c r="Q11" s="6"/>
      <c r="R11" s="6"/>
      <c r="S11" s="6"/>
    </row>
    <row r="12" spans="1:19" ht="16.5" customHeight="1" x14ac:dyDescent="0.25">
      <c r="A12" s="2"/>
      <c r="B12" s="66">
        <f>SUM(J69)</f>
        <v>1.1000000000000001</v>
      </c>
      <c r="C12" s="13"/>
      <c r="D12" s="66">
        <f>SUM(J38,H52,J69)</f>
        <v>8.3100809462915599</v>
      </c>
      <c r="E12" s="7"/>
      <c r="F12" s="7"/>
      <c r="G12" s="7"/>
      <c r="H12" s="66">
        <f>B12/$I$3</f>
        <v>0.3666666666666667</v>
      </c>
      <c r="I12" s="13"/>
      <c r="J12" s="66">
        <f>D12/$I$3</f>
        <v>2.7700269820971868</v>
      </c>
      <c r="K12" s="9"/>
      <c r="L12" s="9" t="str">
        <f>M21</f>
        <v>Margen de beneficio</v>
      </c>
      <c r="M12" s="14">
        <f>O21</f>
        <v>-0.77002698209718679</v>
      </c>
      <c r="N12" s="9"/>
      <c r="O12" s="9"/>
      <c r="P12" s="6"/>
      <c r="Q12" s="6"/>
      <c r="R12" s="6"/>
      <c r="S12" s="6"/>
    </row>
    <row r="13" spans="1:19" ht="16.5" customHeight="1" x14ac:dyDescent="0.25">
      <c r="A13" s="2"/>
      <c r="B13" s="67"/>
      <c r="C13" s="13"/>
      <c r="D13" s="67"/>
      <c r="E13" s="7"/>
      <c r="F13" s="7"/>
      <c r="G13" s="7"/>
      <c r="H13" s="67"/>
      <c r="I13" s="13"/>
      <c r="J13" s="67"/>
      <c r="K13" s="9"/>
      <c r="L13" s="9"/>
      <c r="M13" s="9"/>
      <c r="N13" s="9"/>
      <c r="O13" s="9"/>
      <c r="P13" s="6"/>
      <c r="Q13" s="6"/>
      <c r="R13" s="6"/>
      <c r="S13" s="6"/>
    </row>
    <row r="14" spans="1:19" ht="16.5" customHeight="1" x14ac:dyDescent="0.25">
      <c r="A14" s="2"/>
      <c r="B14" s="62" t="s">
        <v>10</v>
      </c>
      <c r="C14" s="13"/>
      <c r="D14" s="62" t="s">
        <v>11</v>
      </c>
      <c r="E14" s="13"/>
      <c r="F14" s="13"/>
      <c r="G14" s="13"/>
      <c r="H14" s="62" t="s">
        <v>12</v>
      </c>
      <c r="I14" s="13"/>
      <c r="J14" s="62" t="s">
        <v>11</v>
      </c>
      <c r="K14" s="9"/>
      <c r="L14" s="9"/>
      <c r="M14" s="9"/>
      <c r="N14" s="9"/>
      <c r="O14" s="9"/>
      <c r="P14" s="6"/>
      <c r="Q14" s="6"/>
      <c r="R14" s="6"/>
      <c r="S14" s="6"/>
    </row>
    <row r="15" spans="1:19" ht="21.75" customHeight="1" x14ac:dyDescent="0.25">
      <c r="A15" s="2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7"/>
      <c r="M15" s="7"/>
      <c r="N15" s="7"/>
      <c r="O15" s="7"/>
      <c r="P15" s="6"/>
      <c r="Q15" s="85" t="s">
        <v>13</v>
      </c>
      <c r="R15" s="67"/>
      <c r="S15" s="67"/>
    </row>
    <row r="16" spans="1:19" ht="21" customHeight="1" x14ac:dyDescent="0.25">
      <c r="A16" s="98" t="s">
        <v>14</v>
      </c>
      <c r="B16" s="99"/>
      <c r="C16" s="99"/>
      <c r="D16" s="99"/>
      <c r="E16" s="99"/>
      <c r="F16" s="99"/>
      <c r="G16" s="99"/>
      <c r="H16" s="99"/>
      <c r="I16" s="99"/>
      <c r="J16" s="99"/>
      <c r="K16" s="100"/>
      <c r="L16" s="15"/>
      <c r="M16" s="86" t="s">
        <v>15</v>
      </c>
      <c r="N16" s="87"/>
      <c r="O16" s="88"/>
      <c r="P16" s="7"/>
      <c r="Q16" s="67"/>
      <c r="R16" s="67"/>
      <c r="S16" s="67"/>
    </row>
    <row r="17" spans="1:19" ht="16.5" customHeight="1" x14ac:dyDescent="0.25">
      <c r="A17" s="101" t="s">
        <v>16</v>
      </c>
      <c r="B17" s="102"/>
      <c r="C17" s="102"/>
      <c r="D17" s="103"/>
      <c r="E17" s="101" t="s">
        <v>17</v>
      </c>
      <c r="F17" s="103"/>
      <c r="G17" s="107" t="s">
        <v>18</v>
      </c>
      <c r="H17" s="101" t="s">
        <v>19</v>
      </c>
      <c r="I17" s="103"/>
      <c r="J17" s="107" t="s">
        <v>20</v>
      </c>
      <c r="K17" s="107" t="s">
        <v>21</v>
      </c>
      <c r="L17" s="16"/>
      <c r="M17" s="7"/>
      <c r="N17" s="7"/>
      <c r="O17" s="7"/>
      <c r="P17" s="7"/>
      <c r="Q17" s="67"/>
      <c r="R17" s="67"/>
      <c r="S17" s="67"/>
    </row>
    <row r="18" spans="1:19" ht="16.5" customHeight="1" x14ac:dyDescent="0.25">
      <c r="A18" s="104"/>
      <c r="B18" s="105"/>
      <c r="C18" s="105"/>
      <c r="D18" s="106"/>
      <c r="E18" s="104"/>
      <c r="F18" s="106"/>
      <c r="G18" s="108"/>
      <c r="H18" s="104"/>
      <c r="I18" s="106"/>
      <c r="J18" s="108"/>
      <c r="K18" s="108"/>
      <c r="L18" s="16"/>
      <c r="M18" s="94" t="s">
        <v>22</v>
      </c>
      <c r="N18" s="96">
        <v>2</v>
      </c>
      <c r="O18" s="77"/>
      <c r="P18" s="91"/>
      <c r="Q18" s="67"/>
      <c r="R18" s="67"/>
      <c r="S18" s="67"/>
    </row>
    <row r="19" spans="1:19" ht="16.5" customHeight="1" x14ac:dyDescent="0.25">
      <c r="A19" s="50">
        <v>1</v>
      </c>
      <c r="B19" s="109" t="s">
        <v>23</v>
      </c>
      <c r="C19" s="110"/>
      <c r="D19" s="111"/>
      <c r="E19" s="17">
        <v>1500</v>
      </c>
      <c r="F19" s="17" t="s">
        <v>24</v>
      </c>
      <c r="G19" s="18">
        <v>2</v>
      </c>
      <c r="H19" s="17">
        <v>125</v>
      </c>
      <c r="I19" s="55" t="str">
        <f t="shared" ref="I19:I28" si="0">REPT(F19,1)</f>
        <v>g</v>
      </c>
      <c r="J19" s="52">
        <f t="shared" ref="J19:J28" si="1">IFERROR(SUM(G19/E19*H19),)</f>
        <v>0.16666666666666666</v>
      </c>
      <c r="K19" s="48">
        <f t="shared" ref="K19:K28" si="2">J19/$I$3</f>
        <v>5.5555555555555552E-2</v>
      </c>
      <c r="L19" s="16"/>
      <c r="M19" s="95"/>
      <c r="N19" s="97"/>
      <c r="O19" s="79"/>
      <c r="P19" s="67"/>
      <c r="Q19" s="67"/>
      <c r="R19" s="67"/>
      <c r="S19" s="67"/>
    </row>
    <row r="20" spans="1:19" ht="16.5" customHeight="1" x14ac:dyDescent="0.25">
      <c r="A20" s="50">
        <v>2</v>
      </c>
      <c r="B20" s="109" t="s">
        <v>25</v>
      </c>
      <c r="C20" s="110"/>
      <c r="D20" s="111"/>
      <c r="E20" s="19">
        <v>200</v>
      </c>
      <c r="F20" s="19" t="s">
        <v>24</v>
      </c>
      <c r="G20" s="20">
        <v>1.8</v>
      </c>
      <c r="H20" s="19">
        <v>25</v>
      </c>
      <c r="I20" s="56" t="str">
        <f t="shared" si="0"/>
        <v>g</v>
      </c>
      <c r="J20" s="53">
        <f t="shared" si="1"/>
        <v>0.22500000000000003</v>
      </c>
      <c r="K20" s="48">
        <f t="shared" si="2"/>
        <v>7.5000000000000011E-2</v>
      </c>
      <c r="L20" s="16"/>
      <c r="M20" s="13"/>
      <c r="N20" s="13"/>
      <c r="O20" s="13"/>
      <c r="P20" s="7"/>
      <c r="Q20" s="67"/>
      <c r="R20" s="67"/>
      <c r="S20" s="67"/>
    </row>
    <row r="21" spans="1:19" ht="16.5" customHeight="1" x14ac:dyDescent="0.25">
      <c r="A21" s="50">
        <v>3</v>
      </c>
      <c r="B21" s="109" t="s">
        <v>26</v>
      </c>
      <c r="C21" s="110"/>
      <c r="D21" s="111"/>
      <c r="E21" s="19">
        <v>170</v>
      </c>
      <c r="F21" s="19" t="s">
        <v>27</v>
      </c>
      <c r="G21" s="20">
        <v>1.4</v>
      </c>
      <c r="H21" s="19">
        <v>1</v>
      </c>
      <c r="I21" s="56" t="str">
        <f t="shared" si="0"/>
        <v>tsp</v>
      </c>
      <c r="J21" s="53">
        <f t="shared" si="1"/>
        <v>8.2352941176470577E-3</v>
      </c>
      <c r="K21" s="48">
        <f t="shared" si="2"/>
        <v>2.7450980392156859E-3</v>
      </c>
      <c r="L21" s="16"/>
      <c r="M21" s="81" t="s">
        <v>28</v>
      </c>
      <c r="N21" s="82"/>
      <c r="O21" s="21">
        <f>SUM(N18-J12)</f>
        <v>-0.77002698209718679</v>
      </c>
      <c r="P21" s="7"/>
      <c r="Q21" s="67"/>
      <c r="R21" s="67"/>
      <c r="S21" s="67"/>
    </row>
    <row r="22" spans="1:19" ht="16.5" customHeight="1" x14ac:dyDescent="0.25">
      <c r="A22" s="50">
        <v>4</v>
      </c>
      <c r="B22" s="109" t="s">
        <v>29</v>
      </c>
      <c r="C22" s="110"/>
      <c r="D22" s="111"/>
      <c r="E22" s="19">
        <v>12</v>
      </c>
      <c r="F22" s="19"/>
      <c r="G22" s="20">
        <v>2.2000000000000002</v>
      </c>
      <c r="H22" s="19">
        <v>1</v>
      </c>
      <c r="I22" s="56" t="str">
        <f t="shared" si="0"/>
        <v/>
      </c>
      <c r="J22" s="53">
        <f t="shared" si="1"/>
        <v>0.18333333333333335</v>
      </c>
      <c r="K22" s="48">
        <f t="shared" si="2"/>
        <v>6.1111111111111116E-2</v>
      </c>
      <c r="L22" s="16"/>
      <c r="M22" s="13"/>
      <c r="N22" s="13"/>
      <c r="O22" s="13"/>
      <c r="P22" s="7"/>
      <c r="Q22" s="67"/>
      <c r="R22" s="67"/>
      <c r="S22" s="67"/>
    </row>
    <row r="23" spans="1:19" ht="16.5" customHeight="1" x14ac:dyDescent="0.25">
      <c r="A23" s="50">
        <v>5</v>
      </c>
      <c r="B23" s="109" t="s">
        <v>30</v>
      </c>
      <c r="C23" s="110"/>
      <c r="D23" s="111"/>
      <c r="E23" s="19">
        <v>1000</v>
      </c>
      <c r="F23" s="19" t="s">
        <v>24</v>
      </c>
      <c r="G23" s="20">
        <v>1.6</v>
      </c>
      <c r="H23" s="19">
        <v>60</v>
      </c>
      <c r="I23" s="56" t="str">
        <f t="shared" si="0"/>
        <v>g</v>
      </c>
      <c r="J23" s="53">
        <f t="shared" si="1"/>
        <v>9.6000000000000002E-2</v>
      </c>
      <c r="K23" s="48">
        <f t="shared" si="2"/>
        <v>3.2000000000000001E-2</v>
      </c>
      <c r="L23" s="16"/>
      <c r="M23" s="89" t="s">
        <v>31</v>
      </c>
      <c r="N23" s="90"/>
      <c r="O23" s="22">
        <f ca="1">IFERROR(__xludf.DUMMYFUNCTION("-(IFERROR(SUM(O21/N18-1),))"),1.38501349104859)</f>
        <v>1.3850134910485901</v>
      </c>
      <c r="P23" s="7"/>
      <c r="Q23" s="67"/>
      <c r="R23" s="67"/>
      <c r="S23" s="67"/>
    </row>
    <row r="24" spans="1:19" ht="16.5" customHeight="1" x14ac:dyDescent="0.25">
      <c r="A24" s="50">
        <v>6</v>
      </c>
      <c r="B24" s="109" t="s">
        <v>32</v>
      </c>
      <c r="C24" s="110"/>
      <c r="D24" s="111"/>
      <c r="E24" s="19">
        <v>1000</v>
      </c>
      <c r="F24" s="19" t="s">
        <v>24</v>
      </c>
      <c r="G24" s="20">
        <v>1.55</v>
      </c>
      <c r="H24" s="19">
        <v>28</v>
      </c>
      <c r="I24" s="56" t="str">
        <f t="shared" si="0"/>
        <v>g</v>
      </c>
      <c r="J24" s="53">
        <f t="shared" si="1"/>
        <v>4.3400000000000001E-2</v>
      </c>
      <c r="K24" s="48">
        <f t="shared" si="2"/>
        <v>1.4466666666666668E-2</v>
      </c>
      <c r="L24" s="16"/>
      <c r="M24" s="13"/>
      <c r="N24" s="13"/>
      <c r="O24" s="23"/>
      <c r="P24" s="7"/>
      <c r="Q24" s="7"/>
      <c r="R24" s="7"/>
      <c r="S24" s="7"/>
    </row>
    <row r="25" spans="1:19" ht="16.5" customHeight="1" x14ac:dyDescent="0.25">
      <c r="A25" s="50">
        <v>7</v>
      </c>
      <c r="B25" s="109" t="s">
        <v>33</v>
      </c>
      <c r="C25" s="110"/>
      <c r="D25" s="111"/>
      <c r="E25" s="19">
        <v>2300</v>
      </c>
      <c r="F25" s="19" t="s">
        <v>34</v>
      </c>
      <c r="G25" s="20">
        <v>1.35</v>
      </c>
      <c r="H25" s="19">
        <v>100</v>
      </c>
      <c r="I25" s="56" t="str">
        <f t="shared" si="0"/>
        <v>ml</v>
      </c>
      <c r="J25" s="53">
        <f t="shared" si="1"/>
        <v>5.8695652173913045E-2</v>
      </c>
      <c r="K25" s="48">
        <f t="shared" si="2"/>
        <v>1.9565217391304349E-2</v>
      </c>
      <c r="L25" s="16"/>
      <c r="M25" s="83" t="s">
        <v>35</v>
      </c>
      <c r="N25" s="84"/>
      <c r="O25" s="22">
        <f>IFERROR(SUM(O21/N18),)</f>
        <v>-0.38501349104859339</v>
      </c>
      <c r="P25" s="6"/>
      <c r="Q25" s="6"/>
      <c r="R25" s="6"/>
      <c r="S25" s="6"/>
    </row>
    <row r="26" spans="1:19" ht="16.5" customHeight="1" x14ac:dyDescent="0.25">
      <c r="A26" s="50">
        <v>8</v>
      </c>
      <c r="B26" s="109" t="s">
        <v>36</v>
      </c>
      <c r="C26" s="110"/>
      <c r="D26" s="111"/>
      <c r="E26" s="19">
        <v>100</v>
      </c>
      <c r="F26" s="19" t="s">
        <v>24</v>
      </c>
      <c r="G26" s="20">
        <v>0.8</v>
      </c>
      <c r="H26" s="19">
        <v>50</v>
      </c>
      <c r="I26" s="56" t="str">
        <f t="shared" si="0"/>
        <v>g</v>
      </c>
      <c r="J26" s="53">
        <f t="shared" si="1"/>
        <v>0.4</v>
      </c>
      <c r="K26" s="48">
        <f t="shared" si="2"/>
        <v>0.13333333333333333</v>
      </c>
      <c r="L26" s="15"/>
      <c r="M26" s="7"/>
      <c r="N26" s="7"/>
      <c r="O26" s="7"/>
      <c r="P26" s="7"/>
      <c r="Q26" s="7"/>
      <c r="R26" s="7"/>
      <c r="S26" s="7"/>
    </row>
    <row r="27" spans="1:19" ht="16.5" customHeight="1" x14ac:dyDescent="0.25">
      <c r="A27" s="50">
        <v>9</v>
      </c>
      <c r="B27" s="109" t="s">
        <v>37</v>
      </c>
      <c r="C27" s="110"/>
      <c r="D27" s="111"/>
      <c r="E27" s="19">
        <v>250</v>
      </c>
      <c r="F27" s="19" t="s">
        <v>24</v>
      </c>
      <c r="G27" s="20">
        <v>1.75</v>
      </c>
      <c r="H27" s="19">
        <v>140</v>
      </c>
      <c r="I27" s="56" t="str">
        <f t="shared" si="0"/>
        <v>g</v>
      </c>
      <c r="J27" s="53">
        <f t="shared" si="1"/>
        <v>0.98</v>
      </c>
      <c r="K27" s="48">
        <f t="shared" si="2"/>
        <v>0.32666666666666666</v>
      </c>
      <c r="L27" s="15"/>
      <c r="M27" s="7"/>
      <c r="N27" s="7"/>
      <c r="O27" s="7"/>
      <c r="P27" s="7"/>
      <c r="Q27" s="7"/>
      <c r="R27" s="7"/>
      <c r="S27" s="7"/>
    </row>
    <row r="28" spans="1:19" ht="16.5" customHeight="1" x14ac:dyDescent="0.25">
      <c r="A28" s="50">
        <v>10</v>
      </c>
      <c r="B28" s="109" t="s">
        <v>38</v>
      </c>
      <c r="C28" s="110"/>
      <c r="D28" s="111"/>
      <c r="E28" s="19">
        <v>60</v>
      </c>
      <c r="F28" s="19" t="s">
        <v>34</v>
      </c>
      <c r="G28" s="20">
        <v>1.95</v>
      </c>
      <c r="H28" s="19">
        <v>1.5</v>
      </c>
      <c r="I28" s="61" t="str">
        <f t="shared" si="0"/>
        <v>ml</v>
      </c>
      <c r="J28" s="53">
        <f t="shared" si="1"/>
        <v>4.8750000000000002E-2</v>
      </c>
      <c r="K28" s="48">
        <f t="shared" si="2"/>
        <v>1.6250000000000001E-2</v>
      </c>
    </row>
    <row r="29" spans="1:19" ht="16.5" customHeight="1" x14ac:dyDescent="0.25">
      <c r="A29" s="50">
        <v>11</v>
      </c>
      <c r="B29" s="114"/>
      <c r="C29" s="115"/>
      <c r="D29" s="116"/>
      <c r="E29" s="120"/>
      <c r="F29" s="123"/>
      <c r="G29" s="120"/>
      <c r="H29" s="123"/>
      <c r="I29" s="120"/>
      <c r="J29" s="123"/>
      <c r="K29" s="120"/>
      <c r="L29" s="24"/>
      <c r="M29" s="124" t="s">
        <v>39</v>
      </c>
      <c r="N29" s="84"/>
      <c r="O29" s="84"/>
    </row>
    <row r="30" spans="1:19" ht="16.5" customHeight="1" x14ac:dyDescent="0.25">
      <c r="A30" s="50">
        <v>12</v>
      </c>
      <c r="B30" s="117"/>
      <c r="C30" s="67"/>
      <c r="D30" s="118"/>
      <c r="E30" s="121"/>
      <c r="F30" s="121"/>
      <c r="G30" s="121"/>
      <c r="H30" s="121"/>
      <c r="I30" s="121"/>
      <c r="J30" s="121"/>
      <c r="K30" s="121"/>
      <c r="L30" s="24"/>
      <c r="M30" s="125"/>
      <c r="N30" s="125"/>
      <c r="O30" s="125"/>
      <c r="P30" s="24"/>
      <c r="Q30" s="24"/>
      <c r="R30" s="24"/>
      <c r="S30" s="24"/>
    </row>
    <row r="31" spans="1:19" ht="16.5" customHeight="1" x14ac:dyDescent="0.25">
      <c r="A31" s="50">
        <v>13</v>
      </c>
      <c r="B31" s="119"/>
      <c r="C31" s="110"/>
      <c r="D31" s="111"/>
      <c r="E31" s="122"/>
      <c r="F31" s="122"/>
      <c r="G31" s="122"/>
      <c r="H31" s="122"/>
      <c r="I31" s="122"/>
      <c r="J31" s="122"/>
      <c r="K31" s="122"/>
      <c r="L31" s="24"/>
      <c r="M31" s="126"/>
      <c r="N31" s="127"/>
      <c r="O31" s="127"/>
      <c r="P31" s="24"/>
      <c r="Q31" s="24"/>
      <c r="R31" s="24"/>
      <c r="S31" s="24"/>
    </row>
    <row r="32" spans="1:19" ht="16.5" customHeight="1" x14ac:dyDescent="0.25">
      <c r="A32" s="50">
        <v>14</v>
      </c>
      <c r="B32" s="140" t="s">
        <v>40</v>
      </c>
      <c r="C32" s="141"/>
      <c r="D32" s="142"/>
      <c r="E32" s="120" t="s">
        <v>41</v>
      </c>
      <c r="F32" s="123" t="s">
        <v>42</v>
      </c>
      <c r="G32" s="120" t="s">
        <v>43</v>
      </c>
      <c r="H32" s="123" t="s">
        <v>44</v>
      </c>
      <c r="I32" s="120" t="s">
        <v>45</v>
      </c>
      <c r="J32" s="123" t="s">
        <v>46</v>
      </c>
      <c r="K32" s="120" t="s">
        <v>46</v>
      </c>
      <c r="L32" s="24"/>
      <c r="M32" s="112"/>
      <c r="N32" s="113"/>
      <c r="O32" s="113"/>
      <c r="P32" s="24"/>
      <c r="Q32" s="24"/>
      <c r="R32" s="24"/>
      <c r="S32" s="24"/>
    </row>
    <row r="33" spans="1:19" ht="16.5" customHeight="1" x14ac:dyDescent="0.25">
      <c r="A33" s="50">
        <v>15</v>
      </c>
      <c r="B33" s="141"/>
      <c r="C33" s="141"/>
      <c r="D33" s="142"/>
      <c r="E33" s="128"/>
      <c r="F33" s="128"/>
      <c r="G33" s="128"/>
      <c r="H33" s="128"/>
      <c r="I33" s="128"/>
      <c r="J33" s="128"/>
      <c r="K33" s="128"/>
      <c r="L33" s="24"/>
      <c r="M33" s="112"/>
      <c r="N33" s="113"/>
      <c r="O33" s="113"/>
      <c r="P33" s="24"/>
      <c r="Q33" s="24"/>
      <c r="R33" s="24"/>
      <c r="S33" s="24"/>
    </row>
    <row r="34" spans="1:19" ht="16.5" customHeight="1" x14ac:dyDescent="0.25">
      <c r="A34" s="50">
        <v>16</v>
      </c>
      <c r="B34" s="141"/>
      <c r="C34" s="141"/>
      <c r="D34" s="142"/>
      <c r="E34" s="128"/>
      <c r="F34" s="128"/>
      <c r="G34" s="128"/>
      <c r="H34" s="128"/>
      <c r="I34" s="128"/>
      <c r="J34" s="128"/>
      <c r="K34" s="128"/>
      <c r="L34" s="24"/>
      <c r="M34" s="112"/>
      <c r="N34" s="113"/>
      <c r="O34" s="113"/>
      <c r="P34" s="24"/>
      <c r="Q34" s="24"/>
      <c r="R34" s="24"/>
      <c r="S34" s="24"/>
    </row>
    <row r="35" spans="1:19" ht="16.5" customHeight="1" x14ac:dyDescent="0.25">
      <c r="A35" s="50">
        <v>17</v>
      </c>
      <c r="B35" s="141"/>
      <c r="C35" s="141"/>
      <c r="D35" s="142"/>
      <c r="E35" s="128"/>
      <c r="F35" s="128"/>
      <c r="G35" s="128"/>
      <c r="H35" s="128"/>
      <c r="I35" s="128"/>
      <c r="J35" s="128"/>
      <c r="K35" s="128"/>
      <c r="L35" s="24"/>
      <c r="M35" s="112"/>
      <c r="N35" s="113"/>
      <c r="O35" s="113"/>
      <c r="P35" s="24"/>
      <c r="Q35" s="24"/>
      <c r="R35" s="24"/>
      <c r="S35" s="24"/>
    </row>
    <row r="36" spans="1:19" ht="16.5" customHeight="1" x14ac:dyDescent="0.25">
      <c r="A36" s="50">
        <v>18</v>
      </c>
      <c r="B36" s="141"/>
      <c r="C36" s="141"/>
      <c r="D36" s="142"/>
      <c r="E36" s="128"/>
      <c r="F36" s="128"/>
      <c r="G36" s="128"/>
      <c r="H36" s="128"/>
      <c r="I36" s="128"/>
      <c r="J36" s="128"/>
      <c r="K36" s="128"/>
      <c r="L36" s="24"/>
      <c r="M36" s="112"/>
      <c r="N36" s="113"/>
      <c r="O36" s="113"/>
      <c r="P36" s="24"/>
      <c r="Q36" s="24"/>
      <c r="R36" s="24"/>
      <c r="S36" s="24"/>
    </row>
    <row r="37" spans="1:19" ht="16.5" customHeight="1" x14ac:dyDescent="0.25">
      <c r="A37" s="51">
        <v>19</v>
      </c>
      <c r="B37" s="143"/>
      <c r="C37" s="143"/>
      <c r="D37" s="144"/>
      <c r="E37" s="129"/>
      <c r="F37" s="129"/>
      <c r="G37" s="129"/>
      <c r="H37" s="129"/>
      <c r="I37" s="129"/>
      <c r="J37" s="129"/>
      <c r="K37" s="129"/>
      <c r="L37" s="24"/>
      <c r="M37" s="112"/>
      <c r="N37" s="113"/>
      <c r="O37" s="113"/>
      <c r="P37" s="24"/>
      <c r="Q37" s="24"/>
      <c r="R37" s="24"/>
      <c r="S37" s="24"/>
    </row>
    <row r="38" spans="1:19" ht="16.5" customHeight="1" x14ac:dyDescent="0.25">
      <c r="A38" s="24"/>
      <c r="B38" s="25"/>
      <c r="C38" s="25"/>
      <c r="D38" s="130" t="s">
        <v>45</v>
      </c>
      <c r="E38" s="67"/>
      <c r="F38" s="67"/>
      <c r="G38" s="131"/>
      <c r="H38" s="132" t="s">
        <v>11</v>
      </c>
      <c r="I38" s="133"/>
      <c r="J38" s="136">
        <f t="shared" ref="J38:K38" si="3">SUM(J19:J37)</f>
        <v>2.2100809462915603</v>
      </c>
      <c r="K38" s="138">
        <f t="shared" si="3"/>
        <v>0.73669364876385335</v>
      </c>
      <c r="L38" s="24"/>
      <c r="M38" s="112"/>
      <c r="N38" s="113"/>
      <c r="O38" s="113"/>
      <c r="P38" s="24"/>
      <c r="Q38" s="24"/>
      <c r="R38" s="24"/>
      <c r="S38" s="24"/>
    </row>
    <row r="39" spans="1:19" ht="16.5" customHeight="1" x14ac:dyDescent="0.25">
      <c r="A39" s="24"/>
      <c r="B39" s="24"/>
      <c r="C39" s="24"/>
      <c r="D39" s="67"/>
      <c r="E39" s="67"/>
      <c r="F39" s="67"/>
      <c r="G39" s="67"/>
      <c r="H39" s="134"/>
      <c r="I39" s="135"/>
      <c r="J39" s="137"/>
      <c r="K39" s="139"/>
      <c r="L39" s="24"/>
      <c r="M39" s="112"/>
      <c r="N39" s="113"/>
      <c r="O39" s="113"/>
      <c r="P39" s="24"/>
      <c r="Q39" s="24"/>
      <c r="R39" s="24"/>
      <c r="S39" s="24"/>
    </row>
    <row r="40" spans="1:19" ht="16.5" customHeight="1" x14ac:dyDescent="0.25">
      <c r="A40" s="24"/>
      <c r="B40" s="24"/>
      <c r="C40" s="24"/>
      <c r="D40" s="24"/>
      <c r="E40" s="24"/>
      <c r="F40" s="24"/>
      <c r="G40" s="25"/>
      <c r="H40" s="24"/>
      <c r="I40" s="24"/>
      <c r="J40" s="25"/>
      <c r="K40" s="24"/>
      <c r="L40" s="24"/>
      <c r="M40" s="112"/>
      <c r="N40" s="113"/>
      <c r="O40" s="113"/>
      <c r="P40" s="24"/>
      <c r="Q40" s="24"/>
      <c r="R40" s="24"/>
      <c r="S40" s="24"/>
    </row>
    <row r="41" spans="1:19" ht="16.5" customHeight="1" x14ac:dyDescent="0.25">
      <c r="A41" s="24"/>
      <c r="B41" s="24"/>
      <c r="C41" s="24"/>
      <c r="D41" s="24"/>
      <c r="E41" s="24"/>
      <c r="F41" s="24"/>
      <c r="G41" s="25"/>
      <c r="H41" s="24"/>
      <c r="I41" s="24"/>
      <c r="J41" s="25"/>
      <c r="K41" s="24"/>
      <c r="L41" s="24"/>
      <c r="M41" s="112"/>
      <c r="N41" s="113"/>
      <c r="O41" s="113"/>
      <c r="P41" s="24"/>
      <c r="Q41" s="24"/>
      <c r="R41" s="24"/>
      <c r="S41" s="24"/>
    </row>
    <row r="42" spans="1:19" ht="21" customHeight="1" x14ac:dyDescent="0.25">
      <c r="A42" s="98" t="s">
        <v>47</v>
      </c>
      <c r="B42" s="99"/>
      <c r="C42" s="99"/>
      <c r="D42" s="99"/>
      <c r="E42" s="99"/>
      <c r="F42" s="99"/>
      <c r="G42" s="99"/>
      <c r="H42" s="99"/>
      <c r="I42" s="99"/>
      <c r="J42" s="99"/>
      <c r="K42" s="24"/>
      <c r="L42" s="24"/>
      <c r="M42" s="112"/>
      <c r="N42" s="113"/>
      <c r="O42" s="113"/>
      <c r="P42" s="24"/>
      <c r="Q42" s="24"/>
      <c r="R42" s="24"/>
      <c r="S42" s="24"/>
    </row>
    <row r="43" spans="1:19" ht="16.5" customHeight="1" x14ac:dyDescent="0.25">
      <c r="A43" s="145" t="s">
        <v>48</v>
      </c>
      <c r="B43" s="146"/>
      <c r="C43" s="146"/>
      <c r="D43" s="147"/>
      <c r="E43" s="153" t="s">
        <v>49</v>
      </c>
      <c r="F43" s="145" t="s">
        <v>50</v>
      </c>
      <c r="G43" s="147"/>
      <c r="H43" s="169" t="s">
        <v>20</v>
      </c>
      <c r="I43" s="147"/>
      <c r="J43" s="170" t="s">
        <v>21</v>
      </c>
      <c r="M43" s="112"/>
      <c r="N43" s="113"/>
      <c r="O43" s="113"/>
      <c r="P43" s="24"/>
      <c r="Q43" s="24"/>
      <c r="R43" s="24"/>
      <c r="S43" s="24"/>
    </row>
    <row r="44" spans="1:19" ht="16.5" customHeight="1" thickBot="1" x14ac:dyDescent="0.3">
      <c r="A44" s="148"/>
      <c r="B44" s="125"/>
      <c r="C44" s="125"/>
      <c r="D44" s="149"/>
      <c r="E44" s="154"/>
      <c r="F44" s="148"/>
      <c r="G44" s="149"/>
      <c r="H44" s="148"/>
      <c r="I44" s="149"/>
      <c r="J44" s="154"/>
      <c r="M44" s="112"/>
      <c r="N44" s="113"/>
      <c r="O44" s="113"/>
      <c r="P44" s="24"/>
      <c r="Q44" s="24"/>
      <c r="R44" s="24"/>
      <c r="S44" s="24"/>
    </row>
    <row r="45" spans="1:19" ht="16.5" customHeight="1" x14ac:dyDescent="0.25">
      <c r="A45" s="50">
        <v>1</v>
      </c>
      <c r="B45" s="168" t="s">
        <v>51</v>
      </c>
      <c r="C45" s="110"/>
      <c r="D45" s="111"/>
      <c r="E45" s="18">
        <v>10</v>
      </c>
      <c r="F45" s="109">
        <v>30</v>
      </c>
      <c r="G45" s="111"/>
      <c r="H45" s="175">
        <f>E45/60*F45</f>
        <v>5</v>
      </c>
      <c r="I45" s="135"/>
      <c r="J45" s="48">
        <f>H45/$I$3</f>
        <v>1.6666666666666667</v>
      </c>
      <c r="M45" s="112"/>
      <c r="N45" s="113"/>
      <c r="O45" s="113"/>
      <c r="P45" s="24"/>
      <c r="Q45" s="24"/>
      <c r="R45" s="24"/>
      <c r="S45" s="24"/>
    </row>
    <row r="46" spans="1:19" ht="16.5" customHeight="1" x14ac:dyDescent="0.25">
      <c r="A46" s="50">
        <v>2</v>
      </c>
      <c r="B46" s="114"/>
      <c r="C46" s="115"/>
      <c r="D46" s="116"/>
      <c r="E46" s="120"/>
      <c r="F46" s="114"/>
      <c r="G46" s="116"/>
      <c r="H46" s="152"/>
      <c r="I46" s="116"/>
      <c r="J46" s="123"/>
      <c r="M46" s="112"/>
      <c r="N46" s="113"/>
      <c r="O46" s="113"/>
      <c r="P46" s="24"/>
      <c r="Q46" s="24"/>
      <c r="R46" s="24"/>
      <c r="S46" s="24" t="s">
        <v>52</v>
      </c>
    </row>
    <row r="47" spans="1:19" ht="16.5" customHeight="1" x14ac:dyDescent="0.25">
      <c r="A47" s="50">
        <v>3</v>
      </c>
      <c r="B47" s="117"/>
      <c r="C47" s="67"/>
      <c r="D47" s="118"/>
      <c r="E47" s="121"/>
      <c r="F47" s="117"/>
      <c r="G47" s="118"/>
      <c r="H47" s="117"/>
      <c r="I47" s="118"/>
      <c r="J47" s="121"/>
      <c r="M47" s="112"/>
      <c r="N47" s="113"/>
      <c r="O47" s="113"/>
      <c r="P47" s="24"/>
      <c r="Q47" s="24"/>
      <c r="R47" s="24"/>
      <c r="S47" s="24"/>
    </row>
    <row r="48" spans="1:19" ht="16.5" customHeight="1" x14ac:dyDescent="0.25">
      <c r="A48" s="50">
        <v>4</v>
      </c>
      <c r="B48" s="119"/>
      <c r="C48" s="110"/>
      <c r="D48" s="111"/>
      <c r="E48" s="122"/>
      <c r="F48" s="119"/>
      <c r="G48" s="111"/>
      <c r="H48" s="119"/>
      <c r="I48" s="111"/>
      <c r="J48" s="122"/>
      <c r="M48" s="112"/>
      <c r="N48" s="113"/>
      <c r="O48" s="113"/>
      <c r="P48" s="24"/>
      <c r="Q48" s="24"/>
      <c r="R48" s="24"/>
      <c r="S48" s="24"/>
    </row>
    <row r="49" spans="1:19" ht="16.5" customHeight="1" x14ac:dyDescent="0.25">
      <c r="A49" s="50">
        <v>5</v>
      </c>
      <c r="B49" s="85" t="s">
        <v>53</v>
      </c>
      <c r="C49" s="67"/>
      <c r="D49" s="118"/>
      <c r="E49" s="165" t="s">
        <v>54</v>
      </c>
      <c r="F49" s="166" t="s">
        <v>55</v>
      </c>
      <c r="G49" s="116"/>
      <c r="H49" s="164" t="s">
        <v>46</v>
      </c>
      <c r="I49" s="116"/>
      <c r="J49" s="167" t="s">
        <v>46</v>
      </c>
      <c r="M49" s="112"/>
      <c r="N49" s="113"/>
      <c r="O49" s="113"/>
      <c r="P49" s="24"/>
      <c r="Q49" s="24"/>
      <c r="R49" s="24"/>
      <c r="S49" s="24"/>
    </row>
    <row r="50" spans="1:19" ht="16.5" customHeight="1" x14ac:dyDescent="0.25">
      <c r="A50" s="50">
        <v>6</v>
      </c>
      <c r="B50" s="67"/>
      <c r="C50" s="67"/>
      <c r="D50" s="118"/>
      <c r="E50" s="121"/>
      <c r="F50" s="117"/>
      <c r="G50" s="118"/>
      <c r="H50" s="117"/>
      <c r="I50" s="118"/>
      <c r="J50" s="121"/>
      <c r="M50" s="112"/>
      <c r="N50" s="113"/>
      <c r="O50" s="113"/>
      <c r="P50" s="24"/>
      <c r="Q50" s="24"/>
      <c r="R50" s="24"/>
      <c r="S50" s="24"/>
    </row>
    <row r="51" spans="1:19" ht="16.5" customHeight="1" x14ac:dyDescent="0.25">
      <c r="A51" s="51">
        <v>7</v>
      </c>
      <c r="B51" s="158"/>
      <c r="C51" s="158"/>
      <c r="D51" s="159"/>
      <c r="E51" s="163"/>
      <c r="F51" s="161"/>
      <c r="G51" s="159"/>
      <c r="H51" s="161"/>
      <c r="I51" s="159"/>
      <c r="J51" s="163"/>
      <c r="M51" s="112"/>
      <c r="N51" s="113"/>
      <c r="O51" s="113"/>
      <c r="P51" s="24"/>
      <c r="Q51" s="24"/>
      <c r="R51" s="24"/>
      <c r="S51" s="24"/>
    </row>
    <row r="52" spans="1:19" ht="16.5" customHeight="1" x14ac:dyDescent="0.25">
      <c r="A52" s="24"/>
      <c r="B52" s="155" t="s">
        <v>45</v>
      </c>
      <c r="C52" s="67"/>
      <c r="D52" s="67"/>
      <c r="E52" s="131"/>
      <c r="F52" s="156" t="s">
        <v>11</v>
      </c>
      <c r="G52" s="133"/>
      <c r="H52" s="174">
        <f>SUM(H45:H51)</f>
        <v>5</v>
      </c>
      <c r="I52" s="133"/>
      <c r="J52" s="138">
        <f>SUM(J45:J51)</f>
        <v>1.6666666666666667</v>
      </c>
      <c r="L52" s="24"/>
      <c r="M52" s="112"/>
      <c r="N52" s="113"/>
      <c r="O52" s="113"/>
      <c r="P52" s="24"/>
      <c r="Q52" s="24"/>
      <c r="R52" s="24"/>
      <c r="S52" s="24"/>
    </row>
    <row r="53" spans="1:19" ht="16.5" customHeight="1" x14ac:dyDescent="0.25">
      <c r="A53" s="24"/>
      <c r="B53" s="67"/>
      <c r="C53" s="67"/>
      <c r="D53" s="67"/>
      <c r="E53" s="67"/>
      <c r="F53" s="157"/>
      <c r="G53" s="135"/>
      <c r="H53" s="157"/>
      <c r="I53" s="135"/>
      <c r="J53" s="139"/>
      <c r="L53" s="24"/>
      <c r="M53" s="112"/>
      <c r="N53" s="113"/>
      <c r="O53" s="113"/>
      <c r="P53" s="24"/>
      <c r="Q53" s="24"/>
      <c r="R53" s="24"/>
      <c r="S53" s="24"/>
    </row>
    <row r="54" spans="1:19" ht="16.5" customHeight="1" x14ac:dyDescent="0.25">
      <c r="A54" s="24"/>
      <c r="B54" s="24"/>
      <c r="C54" s="24"/>
      <c r="D54" s="24"/>
      <c r="E54" s="24"/>
      <c r="F54" s="24"/>
      <c r="G54" s="25"/>
      <c r="H54" s="24"/>
      <c r="I54" s="24"/>
      <c r="J54" s="25"/>
      <c r="K54" s="24"/>
      <c r="L54" s="24"/>
      <c r="M54" s="112"/>
      <c r="N54" s="113"/>
      <c r="O54" s="113"/>
      <c r="P54" s="24"/>
      <c r="Q54" s="24"/>
      <c r="R54" s="24"/>
      <c r="S54" s="24"/>
    </row>
    <row r="55" spans="1:19" ht="16.5" customHeight="1" x14ac:dyDescent="0.25">
      <c r="A55" s="24"/>
      <c r="B55" s="24"/>
      <c r="C55" s="24"/>
      <c r="D55" s="24"/>
      <c r="E55" s="24"/>
      <c r="F55" s="24"/>
      <c r="G55" s="25"/>
      <c r="H55" s="24"/>
      <c r="I55" s="24"/>
      <c r="J55" s="25"/>
      <c r="K55" s="24"/>
      <c r="L55" s="24"/>
      <c r="M55" s="112"/>
      <c r="N55" s="113"/>
      <c r="O55" s="113"/>
      <c r="P55" s="24"/>
      <c r="Q55" s="24"/>
      <c r="R55" s="24"/>
      <c r="S55" s="24"/>
    </row>
    <row r="56" spans="1:19" ht="21" customHeight="1" x14ac:dyDescent="0.25">
      <c r="A56" s="98" t="s">
        <v>56</v>
      </c>
      <c r="B56" s="99"/>
      <c r="C56" s="99"/>
      <c r="D56" s="99"/>
      <c r="E56" s="99"/>
      <c r="F56" s="99"/>
      <c r="G56" s="99"/>
      <c r="H56" s="99"/>
      <c r="I56" s="99"/>
      <c r="J56" s="99"/>
      <c r="K56" s="100"/>
      <c r="L56" s="24"/>
      <c r="M56" s="112"/>
      <c r="N56" s="113"/>
      <c r="O56" s="113"/>
      <c r="P56" s="24"/>
      <c r="Q56" s="24"/>
      <c r="R56" s="24"/>
      <c r="S56" s="24"/>
    </row>
    <row r="57" spans="1:19" ht="16.5" customHeight="1" x14ac:dyDescent="0.25">
      <c r="A57" s="145" t="s">
        <v>48</v>
      </c>
      <c r="B57" s="146"/>
      <c r="C57" s="146"/>
      <c r="D57" s="147"/>
      <c r="E57" s="145" t="s">
        <v>57</v>
      </c>
      <c r="F57" s="147"/>
      <c r="G57" s="153" t="s">
        <v>58</v>
      </c>
      <c r="H57" s="145" t="s">
        <v>59</v>
      </c>
      <c r="I57" s="147"/>
      <c r="J57" s="153" t="s">
        <v>20</v>
      </c>
      <c r="K57" s="153" t="s">
        <v>21</v>
      </c>
      <c r="L57" s="24"/>
      <c r="M57" s="112"/>
      <c r="N57" s="113"/>
      <c r="O57" s="113"/>
      <c r="P57" s="24"/>
      <c r="Q57" s="24"/>
      <c r="R57" s="24"/>
      <c r="S57" s="24"/>
    </row>
    <row r="58" spans="1:19" ht="16.5" customHeight="1" thickBot="1" x14ac:dyDescent="0.3">
      <c r="A58" s="148"/>
      <c r="B58" s="125"/>
      <c r="C58" s="125"/>
      <c r="D58" s="149"/>
      <c r="E58" s="148"/>
      <c r="F58" s="149"/>
      <c r="G58" s="154"/>
      <c r="H58" s="148"/>
      <c r="I58" s="149"/>
      <c r="J58" s="154"/>
      <c r="K58" s="154"/>
      <c r="L58" s="24"/>
      <c r="M58" s="112"/>
      <c r="N58" s="113"/>
      <c r="O58" s="113"/>
      <c r="P58" s="24"/>
      <c r="Q58" s="24"/>
      <c r="R58" s="24"/>
      <c r="S58" s="24"/>
    </row>
    <row r="59" spans="1:19" ht="16.5" customHeight="1" x14ac:dyDescent="0.25">
      <c r="A59" s="50">
        <v>1</v>
      </c>
      <c r="B59" s="109" t="s">
        <v>60</v>
      </c>
      <c r="C59" s="110"/>
      <c r="D59" s="111"/>
      <c r="E59" s="109">
        <v>1</v>
      </c>
      <c r="F59" s="111"/>
      <c r="G59" s="18">
        <v>100</v>
      </c>
      <c r="H59" s="109">
        <v>0.01</v>
      </c>
      <c r="I59" s="111"/>
      <c r="J59" s="53">
        <f t="shared" ref="J59:J60" si="4">IFERROR(SUM(G59/E59*H59),)</f>
        <v>1</v>
      </c>
      <c r="K59" s="48">
        <f t="shared" ref="K59:K60" si="5">J59/$I$3</f>
        <v>0.33333333333333331</v>
      </c>
      <c r="L59" s="24"/>
      <c r="M59" s="112"/>
      <c r="N59" s="113"/>
      <c r="O59" s="113"/>
      <c r="P59" s="24"/>
      <c r="Q59" s="24"/>
      <c r="R59" s="24"/>
      <c r="S59" s="24"/>
    </row>
    <row r="60" spans="1:19" ht="16.5" customHeight="1" x14ac:dyDescent="0.25">
      <c r="A60" s="50">
        <v>2</v>
      </c>
      <c r="B60" s="109" t="s">
        <v>61</v>
      </c>
      <c r="C60" s="110"/>
      <c r="D60" s="111"/>
      <c r="E60" s="150">
        <v>20</v>
      </c>
      <c r="F60" s="151"/>
      <c r="G60" s="20">
        <v>2</v>
      </c>
      <c r="H60" s="150">
        <v>1</v>
      </c>
      <c r="I60" s="151"/>
      <c r="J60" s="53">
        <f t="shared" si="4"/>
        <v>0.1</v>
      </c>
      <c r="K60" s="48">
        <f t="shared" si="5"/>
        <v>3.3333333333333333E-2</v>
      </c>
      <c r="L60" s="24"/>
      <c r="M60" s="112"/>
      <c r="N60" s="113"/>
      <c r="O60" s="113"/>
      <c r="P60" s="24"/>
      <c r="Q60" s="24"/>
      <c r="R60" s="24"/>
      <c r="S60" s="24"/>
    </row>
    <row r="61" spans="1:19" ht="16.5" customHeight="1" x14ac:dyDescent="0.25">
      <c r="A61" s="50">
        <v>3</v>
      </c>
      <c r="B61" s="114"/>
      <c r="C61" s="115"/>
      <c r="D61" s="116"/>
      <c r="E61" s="152"/>
      <c r="F61" s="116"/>
      <c r="G61" s="123"/>
      <c r="H61" s="152"/>
      <c r="I61" s="116"/>
      <c r="J61" s="123"/>
      <c r="K61" s="120"/>
      <c r="L61" s="24"/>
      <c r="M61" s="114"/>
      <c r="N61" s="115"/>
      <c r="O61" s="116"/>
    </row>
    <row r="62" spans="1:19" ht="16.5" customHeight="1" x14ac:dyDescent="0.25">
      <c r="A62" s="50">
        <v>4</v>
      </c>
      <c r="B62" s="117"/>
      <c r="C62" s="67"/>
      <c r="D62" s="118"/>
      <c r="E62" s="117"/>
      <c r="F62" s="118"/>
      <c r="G62" s="121"/>
      <c r="H62" s="117"/>
      <c r="I62" s="118"/>
      <c r="J62" s="121"/>
      <c r="K62" s="121"/>
      <c r="L62" s="24"/>
      <c r="M62" s="117"/>
      <c r="N62" s="67"/>
      <c r="O62" s="118"/>
    </row>
    <row r="63" spans="1:19" ht="16.5" customHeight="1" x14ac:dyDescent="0.25">
      <c r="A63" s="50">
        <v>5</v>
      </c>
      <c r="B63" s="119"/>
      <c r="C63" s="110"/>
      <c r="D63" s="111"/>
      <c r="E63" s="119"/>
      <c r="F63" s="111"/>
      <c r="G63" s="122"/>
      <c r="H63" s="119"/>
      <c r="I63" s="111"/>
      <c r="J63" s="122"/>
      <c r="K63" s="122"/>
      <c r="L63" s="24"/>
      <c r="M63" s="119"/>
      <c r="N63" s="110"/>
      <c r="O63" s="111"/>
    </row>
    <row r="64" spans="1:19" ht="16.5" customHeight="1" x14ac:dyDescent="0.25">
      <c r="A64" s="50">
        <v>6</v>
      </c>
      <c r="B64" s="85" t="s">
        <v>53</v>
      </c>
      <c r="C64" s="67"/>
      <c r="D64" s="118"/>
      <c r="E64" s="160" t="s">
        <v>62</v>
      </c>
      <c r="F64" s="116"/>
      <c r="G64" s="162" t="s">
        <v>63</v>
      </c>
      <c r="H64" s="164" t="s">
        <v>64</v>
      </c>
      <c r="I64" s="116"/>
      <c r="J64" s="162" t="s">
        <v>3</v>
      </c>
      <c r="K64" s="165" t="s">
        <v>3</v>
      </c>
      <c r="L64" s="24"/>
      <c r="M64" s="171" t="s">
        <v>65</v>
      </c>
      <c r="N64" s="172"/>
      <c r="O64" s="172"/>
    </row>
    <row r="65" spans="1:19" ht="16.5" customHeight="1" x14ac:dyDescent="0.25">
      <c r="A65" s="50">
        <v>7</v>
      </c>
      <c r="B65" s="67"/>
      <c r="C65" s="67"/>
      <c r="D65" s="118"/>
      <c r="E65" s="117"/>
      <c r="F65" s="118"/>
      <c r="G65" s="121"/>
      <c r="H65" s="117"/>
      <c r="I65" s="118"/>
      <c r="J65" s="121"/>
      <c r="K65" s="121"/>
      <c r="L65" s="24"/>
      <c r="M65" s="127"/>
      <c r="N65" s="127"/>
      <c r="O65" s="127"/>
    </row>
    <row r="66" spans="1:19" ht="16.5" customHeight="1" x14ac:dyDescent="0.25">
      <c r="A66" s="50">
        <v>8</v>
      </c>
      <c r="B66" s="67"/>
      <c r="C66" s="67"/>
      <c r="D66" s="118"/>
      <c r="E66" s="117"/>
      <c r="F66" s="118"/>
      <c r="G66" s="121"/>
      <c r="H66" s="117"/>
      <c r="I66" s="118"/>
      <c r="J66" s="121"/>
      <c r="K66" s="121"/>
      <c r="L66" s="24"/>
      <c r="M66" s="112"/>
      <c r="N66" s="113"/>
      <c r="O66" s="113"/>
    </row>
    <row r="67" spans="1:19" ht="16.5" customHeight="1" x14ac:dyDescent="0.25">
      <c r="A67" s="50">
        <v>9</v>
      </c>
      <c r="B67" s="67"/>
      <c r="C67" s="67"/>
      <c r="D67" s="118"/>
      <c r="E67" s="117"/>
      <c r="F67" s="118"/>
      <c r="G67" s="121"/>
      <c r="H67" s="117"/>
      <c r="I67" s="118"/>
      <c r="J67" s="121"/>
      <c r="K67" s="121"/>
      <c r="L67" s="24"/>
      <c r="M67" s="112"/>
      <c r="N67" s="113"/>
      <c r="O67" s="113"/>
    </row>
    <row r="68" spans="1:19" ht="16.5" customHeight="1" x14ac:dyDescent="0.25">
      <c r="A68" s="51">
        <v>10</v>
      </c>
      <c r="B68" s="158"/>
      <c r="C68" s="158"/>
      <c r="D68" s="159"/>
      <c r="E68" s="161"/>
      <c r="F68" s="159"/>
      <c r="G68" s="163"/>
      <c r="H68" s="161"/>
      <c r="I68" s="159"/>
      <c r="J68" s="163"/>
      <c r="K68" s="163"/>
      <c r="L68" s="24"/>
      <c r="M68" s="112"/>
      <c r="N68" s="113"/>
      <c r="O68" s="113"/>
    </row>
    <row r="69" spans="1:19" ht="16.5" customHeight="1" x14ac:dyDescent="0.25">
      <c r="A69" s="24"/>
      <c r="B69" s="25"/>
      <c r="C69" s="25"/>
      <c r="D69" s="155" t="s">
        <v>45</v>
      </c>
      <c r="E69" s="67"/>
      <c r="F69" s="67"/>
      <c r="G69" s="131"/>
      <c r="H69" s="156" t="s">
        <v>11</v>
      </c>
      <c r="I69" s="133"/>
      <c r="J69" s="136">
        <f t="shared" ref="J69:K69" si="6">SUM(J59:J68)</f>
        <v>1.1000000000000001</v>
      </c>
      <c r="K69" s="138">
        <f t="shared" si="6"/>
        <v>0.36666666666666664</v>
      </c>
      <c r="L69" s="24"/>
      <c r="M69" s="112"/>
      <c r="N69" s="113"/>
      <c r="O69" s="113"/>
      <c r="P69" s="24"/>
      <c r="Q69" s="24"/>
      <c r="R69" s="24"/>
      <c r="S69" s="24"/>
    </row>
    <row r="70" spans="1:19" ht="16.5" customHeight="1" x14ac:dyDescent="0.25">
      <c r="A70" s="24"/>
      <c r="B70" s="24"/>
      <c r="C70" s="24"/>
      <c r="D70" s="67"/>
      <c r="E70" s="67"/>
      <c r="F70" s="67"/>
      <c r="G70" s="67"/>
      <c r="H70" s="157"/>
      <c r="I70" s="135"/>
      <c r="J70" s="137"/>
      <c r="K70" s="139"/>
      <c r="L70" s="24"/>
      <c r="M70" s="112"/>
      <c r="N70" s="113"/>
      <c r="O70" s="113"/>
      <c r="P70" s="24"/>
      <c r="Q70" s="24"/>
      <c r="R70" s="24"/>
      <c r="S70" s="24"/>
    </row>
    <row r="71" spans="1:19" ht="16.5" customHeight="1" x14ac:dyDescent="0.25">
      <c r="A71" s="24"/>
      <c r="B71" s="24"/>
      <c r="C71" s="24"/>
      <c r="D71" s="24"/>
      <c r="E71" s="24"/>
      <c r="F71" s="24"/>
      <c r="G71" s="25"/>
      <c r="H71" s="24"/>
      <c r="I71" s="24"/>
      <c r="J71" s="25"/>
      <c r="K71" s="24"/>
      <c r="L71" s="24"/>
      <c r="M71" s="67"/>
      <c r="N71" s="67"/>
      <c r="O71" s="67"/>
      <c r="P71" s="24"/>
      <c r="Q71" s="24"/>
      <c r="R71" s="24"/>
      <c r="S71" s="24"/>
    </row>
    <row r="72" spans="1:19" ht="16.5" customHeight="1" x14ac:dyDescent="0.25">
      <c r="A72" s="24"/>
      <c r="B72" s="24"/>
      <c r="C72" s="24"/>
      <c r="D72" s="24"/>
      <c r="E72" s="24"/>
      <c r="F72" s="24"/>
      <c r="G72" s="25"/>
      <c r="H72" s="24"/>
      <c r="I72" s="24"/>
      <c r="J72" s="25"/>
      <c r="K72" s="24"/>
      <c r="L72" s="24"/>
      <c r="N72" s="24"/>
      <c r="P72" s="24"/>
      <c r="Q72" s="24"/>
      <c r="R72" s="24"/>
      <c r="S72" s="24"/>
    </row>
    <row r="73" spans="1:19" ht="15.75" customHeight="1" x14ac:dyDescent="0.25"/>
    <row r="74" spans="1:19" ht="15.75" customHeight="1" x14ac:dyDescent="0.25"/>
    <row r="75" spans="1:19" ht="15.75" customHeight="1" x14ac:dyDescent="0.25"/>
    <row r="76" spans="1:19" ht="15.75" customHeight="1" x14ac:dyDescent="0.25"/>
    <row r="77" spans="1:19" ht="15.75" customHeight="1" x14ac:dyDescent="0.25"/>
    <row r="78" spans="1:19" ht="15.75" customHeight="1" x14ac:dyDescent="0.25"/>
    <row r="79" spans="1:19" ht="15.75" customHeight="1" x14ac:dyDescent="0.25"/>
    <row r="80" spans="1:19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hidden="1" customHeight="1" x14ac:dyDescent="0.25"/>
    <row r="91" ht="15.75" hidden="1" customHeight="1" x14ac:dyDescent="0.25"/>
    <row r="92" ht="15.75" hidden="1" customHeight="1" x14ac:dyDescent="0.25"/>
    <row r="93" ht="15.75" hidden="1" customHeight="1" x14ac:dyDescent="0.25"/>
    <row r="94" ht="15.75" hidden="1" customHeight="1" x14ac:dyDescent="0.25"/>
    <row r="95" ht="15.75" hidden="1" customHeight="1" x14ac:dyDescent="0.25"/>
    <row r="96" ht="15.75" hidden="1" customHeight="1" x14ac:dyDescent="0.25"/>
    <row r="97" ht="15.75" hidden="1" customHeight="1" x14ac:dyDescent="0.25"/>
    <row r="98" ht="15.75" hidden="1" customHeight="1" x14ac:dyDescent="0.25"/>
    <row r="99" ht="15.75" hidden="1" customHeight="1" x14ac:dyDescent="0.25"/>
    <row r="100" ht="15.75" hidden="1" customHeight="1" x14ac:dyDescent="0.25"/>
    <row r="101" ht="15.75" hidden="1" customHeight="1" x14ac:dyDescent="0.25"/>
    <row r="102" ht="15.75" hidden="1" customHeight="1" x14ac:dyDescent="0.25"/>
    <row r="103" ht="15.75" hidden="1" customHeight="1" x14ac:dyDescent="0.25"/>
    <row r="104" ht="15.75" hidden="1" customHeight="1" x14ac:dyDescent="0.25"/>
    <row r="105" ht="15.75" hidden="1" customHeight="1" x14ac:dyDescent="0.25"/>
    <row r="106" ht="15.75" hidden="1" customHeight="1" x14ac:dyDescent="0.25"/>
    <row r="107" ht="15.75" hidden="1" customHeight="1" x14ac:dyDescent="0.25"/>
    <row r="108" ht="15.75" hidden="1" customHeight="1" x14ac:dyDescent="0.25"/>
    <row r="109" ht="15.75" hidden="1" customHeight="1" x14ac:dyDescent="0.25"/>
    <row r="110" ht="15.75" hidden="1" customHeight="1" x14ac:dyDescent="0.25"/>
    <row r="111" ht="15.75" hidden="1" customHeight="1" x14ac:dyDescent="0.25"/>
    <row r="112" ht="15.75" hidden="1" customHeight="1" x14ac:dyDescent="0.25"/>
    <row r="113" ht="15.75" hidden="1" customHeight="1" x14ac:dyDescent="0.25"/>
    <row r="114" ht="15.75" hidden="1" customHeight="1" x14ac:dyDescent="0.25"/>
    <row r="115" ht="15.75" hidden="1" customHeight="1" x14ac:dyDescent="0.25"/>
    <row r="116" ht="15.75" hidden="1" customHeight="1" x14ac:dyDescent="0.25"/>
    <row r="117" ht="15.75" hidden="1" customHeight="1" x14ac:dyDescent="0.25"/>
    <row r="118" ht="15.75" hidden="1" customHeight="1" x14ac:dyDescent="0.25"/>
    <row r="119" ht="15.75" hidden="1" customHeight="1" x14ac:dyDescent="0.25"/>
    <row r="120" ht="15.75" hidden="1" customHeight="1" x14ac:dyDescent="0.25"/>
    <row r="121" ht="15.75" hidden="1" customHeight="1" x14ac:dyDescent="0.25"/>
    <row r="122" ht="15.75" hidden="1" customHeight="1" x14ac:dyDescent="0.25"/>
    <row r="123" ht="15.75" hidden="1" customHeight="1" x14ac:dyDescent="0.25"/>
    <row r="124" ht="15.75" hidden="1" customHeight="1" x14ac:dyDescent="0.25"/>
    <row r="125" ht="15.75" hidden="1" customHeight="1" x14ac:dyDescent="0.25"/>
    <row r="126" ht="15.75" hidden="1" customHeight="1" x14ac:dyDescent="0.25"/>
    <row r="127" ht="15.75" hidden="1" customHeight="1" x14ac:dyDescent="0.25"/>
    <row r="128" ht="15.75" hidden="1" customHeight="1" x14ac:dyDescent="0.25"/>
    <row r="129" ht="15.75" hidden="1" customHeight="1" x14ac:dyDescent="0.25"/>
    <row r="130" ht="15.75" hidden="1" customHeight="1" x14ac:dyDescent="0.25"/>
    <row r="131" ht="15.75" hidden="1" customHeight="1" x14ac:dyDescent="0.25"/>
    <row r="132" ht="15.75" hidden="1" customHeight="1" x14ac:dyDescent="0.25"/>
    <row r="133" ht="15.75" hidden="1" customHeight="1" x14ac:dyDescent="0.25"/>
    <row r="134" ht="15.75" hidden="1" customHeight="1" x14ac:dyDescent="0.25"/>
    <row r="135" ht="15.75" hidden="1" customHeight="1" x14ac:dyDescent="0.25"/>
    <row r="136" ht="15.75" hidden="1" customHeight="1" x14ac:dyDescent="0.25"/>
    <row r="137" ht="15.75" hidden="1" customHeight="1" x14ac:dyDescent="0.25"/>
    <row r="138" ht="15.75" hidden="1" customHeight="1" x14ac:dyDescent="0.25"/>
    <row r="139" ht="15.75" hidden="1" customHeight="1" x14ac:dyDescent="0.25"/>
    <row r="140" ht="15.75" hidden="1" customHeight="1" x14ac:dyDescent="0.25"/>
    <row r="141" ht="15.75" hidden="1" customHeight="1" x14ac:dyDescent="0.25"/>
    <row r="142" ht="15.75" hidden="1" customHeight="1" x14ac:dyDescent="0.25"/>
    <row r="143" ht="15.75" hidden="1" customHeight="1" x14ac:dyDescent="0.25"/>
    <row r="144" ht="15.75" hidden="1" customHeight="1" x14ac:dyDescent="0.25"/>
    <row r="145" ht="15.75" hidden="1" customHeight="1" x14ac:dyDescent="0.25"/>
    <row r="146" ht="15.75" hidden="1" customHeight="1" x14ac:dyDescent="0.25"/>
    <row r="147" ht="15.75" hidden="1" customHeight="1" x14ac:dyDescent="0.25"/>
    <row r="148" ht="15.75" hidden="1" customHeight="1" x14ac:dyDescent="0.25"/>
    <row r="149" ht="15.75" hidden="1" customHeight="1" x14ac:dyDescent="0.25"/>
    <row r="150" ht="15.75" hidden="1" customHeight="1" x14ac:dyDescent="0.25"/>
    <row r="151" ht="15.75" hidden="1" customHeight="1" x14ac:dyDescent="0.25"/>
    <row r="152" ht="15.75" hidden="1" customHeight="1" x14ac:dyDescent="0.25"/>
    <row r="153" ht="15.75" hidden="1" customHeight="1" x14ac:dyDescent="0.25"/>
    <row r="154" ht="15.75" hidden="1" customHeight="1" x14ac:dyDescent="0.25"/>
    <row r="155" ht="15.75" hidden="1" customHeight="1" x14ac:dyDescent="0.25"/>
    <row r="156" ht="15.75" hidden="1" customHeight="1" x14ac:dyDescent="0.25"/>
    <row r="157" ht="15.75" hidden="1" customHeight="1" x14ac:dyDescent="0.25"/>
    <row r="158" ht="15.75" hidden="1" customHeight="1" x14ac:dyDescent="0.25"/>
    <row r="159" ht="15.75" hidden="1" customHeight="1" x14ac:dyDescent="0.25"/>
    <row r="160" ht="15.75" hidden="1" customHeight="1" x14ac:dyDescent="0.25"/>
    <row r="161" ht="15.75" hidden="1" customHeight="1" x14ac:dyDescent="0.25"/>
    <row r="162" ht="15.75" hidden="1" customHeight="1" x14ac:dyDescent="0.25"/>
    <row r="163" ht="15.75" hidden="1" customHeight="1" x14ac:dyDescent="0.25"/>
    <row r="164" ht="15.75" hidden="1" customHeight="1" x14ac:dyDescent="0.25"/>
    <row r="165" ht="15.75" hidden="1" customHeight="1" x14ac:dyDescent="0.25"/>
    <row r="166" ht="15.75" hidden="1" customHeight="1" x14ac:dyDescent="0.25"/>
    <row r="167" ht="15.75" hidden="1" customHeight="1" x14ac:dyDescent="0.25"/>
    <row r="168" ht="15.75" hidden="1" customHeight="1" x14ac:dyDescent="0.25"/>
    <row r="169" ht="15.75" hidden="1" customHeight="1" x14ac:dyDescent="0.25"/>
    <row r="170" ht="15.75" hidden="1" customHeight="1" x14ac:dyDescent="0.25"/>
    <row r="171" ht="15.75" hidden="1" customHeight="1" x14ac:dyDescent="0.25"/>
    <row r="172" ht="15.75" hidden="1" customHeight="1" x14ac:dyDescent="0.25"/>
    <row r="173" ht="15.75" hidden="1" customHeight="1" x14ac:dyDescent="0.25"/>
    <row r="174" ht="15.75" hidden="1" customHeight="1" x14ac:dyDescent="0.25"/>
    <row r="175" ht="15.75" hidden="1" customHeight="1" x14ac:dyDescent="0.25"/>
    <row r="176" ht="15.75" hidden="1" customHeight="1" x14ac:dyDescent="0.25"/>
    <row r="177" ht="15.75" hidden="1" customHeight="1" x14ac:dyDescent="0.25"/>
    <row r="178" ht="15.75" hidden="1" customHeight="1" x14ac:dyDescent="0.25"/>
    <row r="179" ht="15.75" hidden="1" customHeight="1" x14ac:dyDescent="0.25"/>
    <row r="180" ht="15.75" hidden="1" customHeight="1" x14ac:dyDescent="0.25"/>
    <row r="181" ht="15.75" hidden="1" customHeight="1" x14ac:dyDescent="0.25"/>
    <row r="182" ht="15.75" hidden="1" customHeight="1" x14ac:dyDescent="0.25"/>
    <row r="183" ht="15.75" hidden="1" customHeight="1" x14ac:dyDescent="0.25"/>
    <row r="184" ht="15.75" hidden="1" customHeight="1" x14ac:dyDescent="0.25"/>
    <row r="185" ht="15.75" hidden="1" customHeight="1" x14ac:dyDescent="0.25"/>
    <row r="186" ht="15.75" hidden="1" customHeight="1" x14ac:dyDescent="0.25"/>
    <row r="187" ht="15.75" hidden="1" customHeight="1" x14ac:dyDescent="0.25"/>
    <row r="188" ht="15.75" hidden="1" customHeight="1" x14ac:dyDescent="0.25"/>
    <row r="189" ht="15.75" hidden="1" customHeight="1" x14ac:dyDescent="0.25"/>
    <row r="190" ht="15.75" hidden="1" customHeight="1" x14ac:dyDescent="0.25"/>
    <row r="191" ht="15.75" hidden="1" customHeight="1" x14ac:dyDescent="0.25"/>
    <row r="192" ht="15.75" hidden="1" customHeight="1" x14ac:dyDescent="0.25"/>
    <row r="193" ht="15.75" hidden="1" customHeight="1" x14ac:dyDescent="0.25"/>
    <row r="194" ht="15.75" hidden="1" customHeight="1" x14ac:dyDescent="0.25"/>
    <row r="195" ht="15.75" hidden="1" customHeight="1" x14ac:dyDescent="0.25"/>
    <row r="196" ht="15.75" hidden="1" customHeight="1" x14ac:dyDescent="0.25"/>
    <row r="197" ht="15.75" hidden="1" customHeight="1" x14ac:dyDescent="0.25"/>
    <row r="198" ht="15.75" hidden="1" customHeight="1" x14ac:dyDescent="0.25"/>
    <row r="199" ht="15.75" hidden="1" customHeight="1" x14ac:dyDescent="0.25"/>
    <row r="200" ht="15.75" hidden="1" customHeight="1" x14ac:dyDescent="0.25"/>
    <row r="201" ht="15.75" hidden="1" customHeight="1" x14ac:dyDescent="0.25"/>
    <row r="202" ht="15.75" hidden="1" customHeight="1" x14ac:dyDescent="0.25"/>
    <row r="203" ht="15.75" hidden="1" customHeight="1" x14ac:dyDescent="0.25"/>
    <row r="204" ht="15.75" hidden="1" customHeight="1" x14ac:dyDescent="0.25"/>
    <row r="205" ht="15.75" hidden="1" customHeight="1" x14ac:dyDescent="0.25"/>
    <row r="206" ht="15.75" hidden="1" customHeight="1" x14ac:dyDescent="0.25"/>
    <row r="207" ht="15.75" hidden="1" customHeight="1" x14ac:dyDescent="0.25"/>
    <row r="208" ht="15.75" hidden="1" customHeight="1" x14ac:dyDescent="0.25"/>
    <row r="209" ht="15.75" hidden="1" customHeight="1" x14ac:dyDescent="0.25"/>
    <row r="210" ht="15.75" hidden="1" customHeight="1" x14ac:dyDescent="0.25"/>
    <row r="211" ht="15.75" hidden="1" customHeight="1" x14ac:dyDescent="0.25"/>
    <row r="212" ht="15.75" hidden="1" customHeight="1" x14ac:dyDescent="0.25"/>
    <row r="213" ht="15.75" hidden="1" customHeight="1" x14ac:dyDescent="0.25"/>
    <row r="214" ht="15.75" hidden="1" customHeight="1" x14ac:dyDescent="0.25"/>
    <row r="215" ht="15.75" hidden="1" customHeight="1" x14ac:dyDescent="0.25"/>
    <row r="216" ht="15.75" hidden="1" customHeight="1" x14ac:dyDescent="0.25"/>
    <row r="217" ht="15.75" hidden="1" customHeight="1" x14ac:dyDescent="0.25"/>
    <row r="218" ht="15.75" hidden="1" customHeight="1" x14ac:dyDescent="0.25"/>
    <row r="219" ht="15.75" hidden="1" customHeight="1" x14ac:dyDescent="0.25"/>
    <row r="220" ht="15.75" hidden="1" customHeight="1" x14ac:dyDescent="0.25"/>
    <row r="221" ht="15.75" hidden="1" customHeight="1" x14ac:dyDescent="0.25"/>
    <row r="222" ht="15.75" hidden="1" customHeight="1" x14ac:dyDescent="0.25"/>
    <row r="223" ht="15.75" hidden="1" customHeight="1" x14ac:dyDescent="0.25"/>
    <row r="224" ht="15.75" hidden="1" customHeight="1" x14ac:dyDescent="0.25"/>
    <row r="225" ht="15.75" hidden="1" customHeight="1" x14ac:dyDescent="0.25"/>
    <row r="226" ht="15.75" hidden="1" customHeight="1" x14ac:dyDescent="0.25"/>
    <row r="227" ht="15.75" hidden="1" customHeight="1" x14ac:dyDescent="0.25"/>
    <row r="228" ht="15.75" hidden="1" customHeight="1" x14ac:dyDescent="0.25"/>
    <row r="229" ht="15.75" hidden="1" customHeight="1" x14ac:dyDescent="0.25"/>
    <row r="230" ht="15.75" hidden="1" customHeight="1" x14ac:dyDescent="0.25"/>
    <row r="231" ht="15.75" hidden="1" customHeight="1" x14ac:dyDescent="0.25"/>
    <row r="232" ht="15.75" hidden="1" customHeight="1" x14ac:dyDescent="0.25"/>
    <row r="233" ht="15.75" hidden="1" customHeight="1" x14ac:dyDescent="0.25"/>
    <row r="234" ht="15.75" hidden="1" customHeight="1" x14ac:dyDescent="0.25"/>
    <row r="235" ht="15.75" hidden="1" customHeight="1" x14ac:dyDescent="0.25"/>
    <row r="236" ht="15.75" hidden="1" customHeight="1" x14ac:dyDescent="0.25"/>
    <row r="237" ht="15.75" hidden="1" customHeight="1" x14ac:dyDescent="0.25"/>
    <row r="238" ht="15.75" hidden="1" customHeight="1" x14ac:dyDescent="0.25"/>
    <row r="239" ht="15.75" hidden="1" customHeight="1" x14ac:dyDescent="0.25"/>
    <row r="240" ht="15.75" hidden="1" customHeight="1" x14ac:dyDescent="0.25"/>
    <row r="241" ht="15.75" hidden="1" customHeight="1" x14ac:dyDescent="0.25"/>
    <row r="242" ht="15.75" hidden="1" customHeight="1" x14ac:dyDescent="0.25"/>
    <row r="243" ht="15.75" hidden="1" customHeight="1" x14ac:dyDescent="0.25"/>
    <row r="244" ht="15.75" hidden="1" customHeight="1" x14ac:dyDescent="0.25"/>
    <row r="245" ht="15.75" hidden="1" customHeight="1" x14ac:dyDescent="0.25"/>
    <row r="246" ht="15.75" hidden="1" customHeight="1" x14ac:dyDescent="0.25"/>
    <row r="247" ht="15.75" hidden="1" customHeight="1" x14ac:dyDescent="0.25"/>
    <row r="248" ht="15.75" hidden="1" customHeight="1" x14ac:dyDescent="0.25"/>
    <row r="249" ht="15.75" hidden="1" customHeight="1" x14ac:dyDescent="0.25"/>
    <row r="250" ht="15.75" hidden="1" customHeight="1" x14ac:dyDescent="0.25"/>
    <row r="251" ht="15.75" hidden="1" customHeight="1" x14ac:dyDescent="0.25"/>
    <row r="252" ht="15.75" hidden="1" customHeight="1" x14ac:dyDescent="0.25"/>
    <row r="253" ht="15.75" hidden="1" customHeight="1" x14ac:dyDescent="0.25"/>
    <row r="254" ht="15.75" hidden="1" customHeight="1" x14ac:dyDescent="0.25"/>
    <row r="255" ht="15.75" hidden="1" customHeight="1" x14ac:dyDescent="0.25"/>
    <row r="256" ht="15.75" hidden="1" customHeight="1" x14ac:dyDescent="0.25"/>
    <row r="257" ht="15.75" hidden="1" customHeight="1" x14ac:dyDescent="0.25"/>
    <row r="258" ht="15.75" hidden="1" customHeight="1" x14ac:dyDescent="0.25"/>
    <row r="259" ht="15.75" hidden="1" customHeight="1" x14ac:dyDescent="0.25"/>
    <row r="260" ht="15.75" hidden="1" customHeight="1" x14ac:dyDescent="0.25"/>
    <row r="261" ht="15.75" hidden="1" customHeight="1" x14ac:dyDescent="0.25"/>
    <row r="262" ht="15.75" hidden="1" customHeight="1" x14ac:dyDescent="0.25"/>
    <row r="263" ht="15.75" hidden="1" customHeight="1" x14ac:dyDescent="0.25"/>
    <row r="264" ht="15.75" hidden="1" customHeight="1" x14ac:dyDescent="0.25"/>
    <row r="265" ht="15.75" hidden="1" customHeight="1" x14ac:dyDescent="0.25"/>
    <row r="266" ht="15.75" hidden="1" customHeight="1" x14ac:dyDescent="0.25"/>
    <row r="267" ht="15.75" hidden="1" customHeight="1" x14ac:dyDescent="0.25"/>
    <row r="268" ht="15.75" hidden="1" customHeight="1" x14ac:dyDescent="0.25"/>
    <row r="269" ht="15.75" hidden="1" customHeight="1" x14ac:dyDescent="0.25"/>
    <row r="270" ht="15.75" hidden="1" customHeight="1" x14ac:dyDescent="0.25"/>
    <row r="271" ht="15.75" hidden="1" customHeight="1" x14ac:dyDescent="0.25"/>
    <row r="272" ht="15.75" hidden="1" customHeight="1" x14ac:dyDescent="0.25"/>
    <row r="273" ht="15.75" hidden="1" customHeight="1" x14ac:dyDescent="0.25"/>
    <row r="274" ht="15.75" hidden="1" customHeight="1" x14ac:dyDescent="0.25"/>
    <row r="275" ht="15.75" hidden="1" customHeight="1" x14ac:dyDescent="0.25"/>
    <row r="276" ht="15.75" hidden="1" customHeight="1" x14ac:dyDescent="0.25"/>
    <row r="277" ht="15.75" hidden="1" customHeight="1" x14ac:dyDescent="0.25"/>
    <row r="278" ht="15.75" hidden="1" customHeight="1" x14ac:dyDescent="0.25"/>
    <row r="279" ht="15.75" hidden="1" customHeight="1" x14ac:dyDescent="0.25"/>
    <row r="280" ht="15.75" hidden="1" customHeight="1" x14ac:dyDescent="0.25"/>
    <row r="281" ht="15.75" hidden="1" customHeight="1" x14ac:dyDescent="0.25"/>
    <row r="282" ht="15.75" hidden="1" customHeight="1" x14ac:dyDescent="0.25"/>
    <row r="283" ht="15.75" hidden="1" customHeight="1" x14ac:dyDescent="0.25"/>
    <row r="284" ht="15.75" hidden="1" customHeight="1" x14ac:dyDescent="0.25"/>
    <row r="285" ht="15.75" hidden="1" customHeight="1" x14ac:dyDescent="0.25"/>
    <row r="286" ht="15.75" hidden="1" customHeight="1" x14ac:dyDescent="0.25"/>
    <row r="287" ht="15.75" hidden="1" customHeight="1" x14ac:dyDescent="0.25"/>
    <row r="288" ht="15.75" hidden="1" customHeight="1" x14ac:dyDescent="0.25"/>
    <row r="289" ht="15.75" hidden="1" customHeight="1" x14ac:dyDescent="0.25"/>
    <row r="290" ht="15.75" hidden="1" customHeight="1" x14ac:dyDescent="0.25"/>
    <row r="291" ht="15.75" hidden="1" customHeight="1" x14ac:dyDescent="0.25"/>
    <row r="292" ht="15.75" hidden="1" customHeight="1" x14ac:dyDescent="0.25"/>
    <row r="293" ht="15.75" hidden="1" customHeight="1" x14ac:dyDescent="0.25"/>
    <row r="294" ht="15.75" hidden="1" customHeight="1" x14ac:dyDescent="0.25"/>
    <row r="295" ht="15.75" hidden="1" customHeight="1" x14ac:dyDescent="0.25"/>
    <row r="296" ht="15.75" hidden="1" customHeight="1" x14ac:dyDescent="0.25"/>
    <row r="297" ht="15.75" hidden="1" customHeight="1" x14ac:dyDescent="0.25"/>
    <row r="298" ht="15.75" hidden="1" customHeight="1" x14ac:dyDescent="0.25"/>
    <row r="299" ht="15.75" hidden="1" customHeight="1" x14ac:dyDescent="0.25"/>
    <row r="300" ht="15.75" hidden="1" customHeight="1" x14ac:dyDescent="0.25"/>
    <row r="301" ht="15.75" hidden="1" customHeight="1" x14ac:dyDescent="0.25"/>
    <row r="302" ht="15.75" hidden="1" customHeight="1" x14ac:dyDescent="0.25"/>
    <row r="303" ht="15.75" hidden="1" customHeight="1" x14ac:dyDescent="0.25"/>
    <row r="304" ht="15.75" hidden="1" customHeight="1" x14ac:dyDescent="0.25"/>
    <row r="305" ht="15.75" hidden="1" customHeight="1" x14ac:dyDescent="0.25"/>
    <row r="306" ht="15.75" hidden="1" customHeight="1" x14ac:dyDescent="0.25"/>
    <row r="307" ht="15.75" hidden="1" customHeight="1" x14ac:dyDescent="0.25"/>
    <row r="308" ht="15.75" hidden="1" customHeight="1" x14ac:dyDescent="0.25"/>
    <row r="309" ht="15.75" hidden="1" customHeight="1" x14ac:dyDescent="0.25"/>
    <row r="310" ht="15.75" hidden="1" customHeight="1" x14ac:dyDescent="0.25"/>
    <row r="311" ht="15.75" hidden="1" customHeight="1" x14ac:dyDescent="0.25"/>
    <row r="312" ht="15.75" hidden="1" customHeight="1" x14ac:dyDescent="0.25"/>
    <row r="313" ht="15.75" hidden="1" customHeight="1" x14ac:dyDescent="0.25"/>
    <row r="314" ht="15.75" hidden="1" customHeight="1" x14ac:dyDescent="0.25"/>
    <row r="315" ht="15.75" hidden="1" customHeight="1" x14ac:dyDescent="0.25"/>
    <row r="316" ht="15.75" hidden="1" customHeight="1" x14ac:dyDescent="0.25"/>
    <row r="317" ht="15.75" hidden="1" customHeight="1" x14ac:dyDescent="0.25"/>
    <row r="318" ht="15.75" hidden="1" customHeight="1" x14ac:dyDescent="0.25"/>
    <row r="319" ht="15.75" hidden="1" customHeight="1" x14ac:dyDescent="0.25"/>
    <row r="320" ht="15.75" hidden="1" customHeight="1" x14ac:dyDescent="0.25"/>
    <row r="321" ht="15.75" hidden="1" customHeight="1" x14ac:dyDescent="0.25"/>
    <row r="322" ht="15.75" hidden="1" customHeight="1" x14ac:dyDescent="0.25"/>
    <row r="323" ht="15.75" hidden="1" customHeight="1" x14ac:dyDescent="0.25"/>
    <row r="324" ht="15.75" hidden="1" customHeight="1" x14ac:dyDescent="0.25"/>
    <row r="325" ht="15.75" hidden="1" customHeight="1" x14ac:dyDescent="0.25"/>
    <row r="326" ht="15.75" hidden="1" customHeight="1" x14ac:dyDescent="0.25"/>
    <row r="327" ht="15.75" hidden="1" customHeight="1" x14ac:dyDescent="0.25"/>
    <row r="328" ht="15.75" hidden="1" customHeight="1" x14ac:dyDescent="0.25"/>
    <row r="329" ht="15.75" hidden="1" customHeight="1" x14ac:dyDescent="0.25"/>
    <row r="330" ht="15.75" hidden="1" customHeight="1" x14ac:dyDescent="0.25"/>
    <row r="331" ht="15.75" hidden="1" customHeight="1" x14ac:dyDescent="0.25"/>
    <row r="332" ht="15.75" hidden="1" customHeight="1" x14ac:dyDescent="0.25"/>
    <row r="333" ht="15.75" hidden="1" customHeight="1" x14ac:dyDescent="0.25"/>
    <row r="334" ht="15.75" hidden="1" customHeight="1" x14ac:dyDescent="0.25"/>
    <row r="335" ht="15.75" hidden="1" customHeight="1" x14ac:dyDescent="0.25"/>
    <row r="336" ht="15.75" hidden="1" customHeight="1" x14ac:dyDescent="0.25"/>
    <row r="337" ht="15.75" hidden="1" customHeight="1" x14ac:dyDescent="0.25"/>
    <row r="338" ht="15.75" hidden="1" customHeight="1" x14ac:dyDescent="0.25"/>
    <row r="339" ht="15.75" hidden="1" customHeight="1" x14ac:dyDescent="0.25"/>
    <row r="340" ht="15.75" hidden="1" customHeight="1" x14ac:dyDescent="0.25"/>
    <row r="341" ht="15.75" hidden="1" customHeight="1" x14ac:dyDescent="0.25"/>
    <row r="342" ht="15.75" hidden="1" customHeight="1" x14ac:dyDescent="0.25"/>
    <row r="343" ht="15.75" hidden="1" customHeight="1" x14ac:dyDescent="0.25"/>
    <row r="344" ht="15.75" hidden="1" customHeight="1" x14ac:dyDescent="0.25"/>
    <row r="345" ht="15.75" hidden="1" customHeight="1" x14ac:dyDescent="0.25"/>
    <row r="346" ht="15.75" hidden="1" customHeight="1" x14ac:dyDescent="0.25"/>
    <row r="347" ht="15.75" hidden="1" customHeight="1" x14ac:dyDescent="0.25"/>
    <row r="348" ht="15.75" hidden="1" customHeight="1" x14ac:dyDescent="0.25"/>
    <row r="349" ht="15.75" hidden="1" customHeight="1" x14ac:dyDescent="0.25"/>
    <row r="350" ht="15.75" hidden="1" customHeight="1" x14ac:dyDescent="0.25"/>
    <row r="351" ht="15.75" hidden="1" customHeight="1" x14ac:dyDescent="0.25"/>
    <row r="352" ht="15.75" hidden="1" customHeight="1" x14ac:dyDescent="0.25"/>
    <row r="353" ht="15.75" hidden="1" customHeight="1" x14ac:dyDescent="0.25"/>
    <row r="354" ht="15.75" hidden="1" customHeight="1" x14ac:dyDescent="0.25"/>
    <row r="355" ht="15.75" hidden="1" customHeight="1" x14ac:dyDescent="0.25"/>
    <row r="356" ht="15.75" hidden="1" customHeight="1" x14ac:dyDescent="0.25"/>
    <row r="357" ht="15.75" hidden="1" customHeight="1" x14ac:dyDescent="0.25"/>
    <row r="358" ht="15.75" hidden="1" customHeight="1" x14ac:dyDescent="0.25"/>
    <row r="359" ht="15.75" hidden="1" customHeight="1" x14ac:dyDescent="0.25"/>
    <row r="360" ht="15.75" hidden="1" customHeight="1" x14ac:dyDescent="0.25"/>
    <row r="361" ht="15.75" hidden="1" customHeight="1" x14ac:dyDescent="0.25"/>
    <row r="362" ht="15.75" hidden="1" customHeight="1" x14ac:dyDescent="0.25"/>
    <row r="363" ht="15.75" hidden="1" customHeight="1" x14ac:dyDescent="0.25"/>
    <row r="364" ht="15.75" hidden="1" customHeight="1" x14ac:dyDescent="0.25"/>
    <row r="365" ht="15.75" hidden="1" customHeight="1" x14ac:dyDescent="0.25"/>
    <row r="366" ht="15.75" hidden="1" customHeight="1" x14ac:dyDescent="0.25"/>
    <row r="367" ht="15.75" hidden="1" customHeight="1" x14ac:dyDescent="0.25"/>
    <row r="368" ht="15.75" hidden="1" customHeight="1" x14ac:dyDescent="0.25"/>
    <row r="369" ht="15.75" hidden="1" customHeight="1" x14ac:dyDescent="0.25"/>
    <row r="370" ht="15.75" hidden="1" customHeight="1" x14ac:dyDescent="0.25"/>
    <row r="371" ht="15.75" hidden="1" customHeight="1" x14ac:dyDescent="0.25"/>
    <row r="372" ht="15.75" hidden="1" customHeight="1" x14ac:dyDescent="0.25"/>
    <row r="373" ht="15.75" hidden="1" customHeight="1" x14ac:dyDescent="0.25"/>
    <row r="374" ht="15.75" hidden="1" customHeight="1" x14ac:dyDescent="0.25"/>
    <row r="375" ht="15.75" hidden="1" customHeight="1" x14ac:dyDescent="0.25"/>
    <row r="376" ht="15.75" hidden="1" customHeight="1" x14ac:dyDescent="0.25"/>
    <row r="377" ht="15.75" hidden="1" customHeight="1" x14ac:dyDescent="0.25"/>
    <row r="378" ht="15.75" hidden="1" customHeight="1" x14ac:dyDescent="0.25"/>
    <row r="379" ht="15.75" hidden="1" customHeight="1" x14ac:dyDescent="0.25"/>
    <row r="380" ht="15.75" hidden="1" customHeight="1" x14ac:dyDescent="0.25"/>
    <row r="381" ht="15.75" hidden="1" customHeight="1" x14ac:dyDescent="0.25"/>
    <row r="382" ht="15.75" hidden="1" customHeight="1" x14ac:dyDescent="0.25"/>
    <row r="383" ht="15.75" hidden="1" customHeight="1" x14ac:dyDescent="0.25"/>
    <row r="384" ht="15.75" hidden="1" customHeight="1" x14ac:dyDescent="0.25"/>
    <row r="385" ht="15.75" hidden="1" customHeight="1" x14ac:dyDescent="0.25"/>
    <row r="386" ht="15.75" hidden="1" customHeight="1" x14ac:dyDescent="0.25"/>
    <row r="387" ht="15.75" hidden="1" customHeight="1" x14ac:dyDescent="0.25"/>
    <row r="388" ht="15.75" hidden="1" customHeight="1" x14ac:dyDescent="0.25"/>
    <row r="389" ht="15.75" hidden="1" customHeight="1" x14ac:dyDescent="0.25"/>
    <row r="390" ht="15.75" hidden="1" customHeight="1" x14ac:dyDescent="0.25"/>
    <row r="391" ht="15.75" hidden="1" customHeight="1" x14ac:dyDescent="0.25"/>
    <row r="392" ht="15.75" hidden="1" customHeight="1" x14ac:dyDescent="0.25"/>
    <row r="393" ht="15.75" hidden="1" customHeight="1" x14ac:dyDescent="0.25"/>
    <row r="394" ht="15.75" hidden="1" customHeight="1" x14ac:dyDescent="0.25"/>
    <row r="395" ht="15.75" hidden="1" customHeight="1" x14ac:dyDescent="0.25"/>
    <row r="396" ht="15.75" hidden="1" customHeight="1" x14ac:dyDescent="0.25"/>
    <row r="397" ht="15.75" hidden="1" customHeight="1" x14ac:dyDescent="0.25"/>
    <row r="398" ht="15.75" hidden="1" customHeight="1" x14ac:dyDescent="0.25"/>
    <row r="399" ht="15.75" hidden="1" customHeight="1" x14ac:dyDescent="0.25"/>
    <row r="400" ht="15.75" hidden="1" customHeight="1" x14ac:dyDescent="0.25"/>
    <row r="401" ht="15.75" hidden="1" customHeight="1" x14ac:dyDescent="0.25"/>
    <row r="402" ht="15.75" hidden="1" customHeight="1" x14ac:dyDescent="0.25"/>
    <row r="403" ht="15.75" hidden="1" customHeight="1" x14ac:dyDescent="0.25"/>
    <row r="404" ht="15.75" hidden="1" customHeight="1" x14ac:dyDescent="0.25"/>
    <row r="405" ht="15.75" hidden="1" customHeight="1" x14ac:dyDescent="0.25"/>
    <row r="406" ht="15.75" hidden="1" customHeight="1" x14ac:dyDescent="0.25"/>
    <row r="407" ht="15.75" hidden="1" customHeight="1" x14ac:dyDescent="0.25"/>
    <row r="408" ht="15.75" hidden="1" customHeight="1" x14ac:dyDescent="0.25"/>
    <row r="409" ht="15.75" hidden="1" customHeight="1" x14ac:dyDescent="0.25"/>
    <row r="410" ht="15.75" hidden="1" customHeight="1" x14ac:dyDescent="0.25"/>
    <row r="411" ht="15.75" hidden="1" customHeight="1" x14ac:dyDescent="0.25"/>
    <row r="412" ht="15.75" hidden="1" customHeight="1" x14ac:dyDescent="0.25"/>
    <row r="413" ht="15.75" hidden="1" customHeight="1" x14ac:dyDescent="0.25"/>
    <row r="414" ht="15.75" hidden="1" customHeight="1" x14ac:dyDescent="0.25"/>
    <row r="415" ht="15.75" hidden="1" customHeight="1" x14ac:dyDescent="0.25"/>
    <row r="416" ht="15.75" hidden="1" customHeight="1" x14ac:dyDescent="0.25"/>
    <row r="417" ht="15.75" hidden="1" customHeight="1" x14ac:dyDescent="0.25"/>
    <row r="418" ht="15.75" hidden="1" customHeight="1" x14ac:dyDescent="0.25"/>
    <row r="419" ht="15.75" hidden="1" customHeight="1" x14ac:dyDescent="0.25"/>
    <row r="420" ht="15.75" hidden="1" customHeight="1" x14ac:dyDescent="0.25"/>
    <row r="421" ht="15.75" hidden="1" customHeight="1" x14ac:dyDescent="0.25"/>
    <row r="422" ht="15.75" hidden="1" customHeight="1" x14ac:dyDescent="0.25"/>
    <row r="423" ht="15.75" hidden="1" customHeight="1" x14ac:dyDescent="0.25"/>
    <row r="424" ht="15.75" hidden="1" customHeight="1" x14ac:dyDescent="0.25"/>
    <row r="425" ht="15.75" hidden="1" customHeight="1" x14ac:dyDescent="0.25"/>
    <row r="426" ht="15.75" hidden="1" customHeight="1" x14ac:dyDescent="0.25"/>
    <row r="427" ht="15.75" hidden="1" customHeight="1" x14ac:dyDescent="0.25"/>
    <row r="428" ht="15.75" hidden="1" customHeight="1" x14ac:dyDescent="0.25"/>
    <row r="429" ht="15.75" hidden="1" customHeight="1" x14ac:dyDescent="0.25"/>
    <row r="430" ht="15.75" hidden="1" customHeight="1" x14ac:dyDescent="0.25"/>
    <row r="431" ht="15.75" hidden="1" customHeight="1" x14ac:dyDescent="0.25"/>
    <row r="432" ht="15.75" hidden="1" customHeight="1" x14ac:dyDescent="0.25"/>
    <row r="433" ht="15.75" hidden="1" customHeight="1" x14ac:dyDescent="0.25"/>
    <row r="434" ht="15.75" hidden="1" customHeight="1" x14ac:dyDescent="0.25"/>
    <row r="435" ht="15.75" hidden="1" customHeight="1" x14ac:dyDescent="0.25"/>
    <row r="436" ht="15.75" hidden="1" customHeight="1" x14ac:dyDescent="0.25"/>
    <row r="437" ht="15.75" hidden="1" customHeight="1" x14ac:dyDescent="0.25"/>
    <row r="438" ht="15.75" hidden="1" customHeight="1" x14ac:dyDescent="0.25"/>
    <row r="439" ht="15.75" hidden="1" customHeight="1" x14ac:dyDescent="0.25"/>
    <row r="440" ht="15.75" hidden="1" customHeight="1" x14ac:dyDescent="0.25"/>
    <row r="441" ht="15.75" hidden="1" customHeight="1" x14ac:dyDescent="0.25"/>
    <row r="442" ht="15.75" hidden="1" customHeight="1" x14ac:dyDescent="0.25"/>
    <row r="443" ht="15.75" hidden="1" customHeight="1" x14ac:dyDescent="0.25"/>
    <row r="444" ht="15.75" hidden="1" customHeight="1" x14ac:dyDescent="0.25"/>
    <row r="445" ht="15.75" hidden="1" customHeight="1" x14ac:dyDescent="0.25"/>
    <row r="446" ht="15.75" hidden="1" customHeight="1" x14ac:dyDescent="0.25"/>
    <row r="447" ht="15.75" hidden="1" customHeight="1" x14ac:dyDescent="0.25"/>
    <row r="448" ht="15.75" hidden="1" customHeight="1" x14ac:dyDescent="0.25"/>
    <row r="449" ht="15.75" hidden="1" customHeight="1" x14ac:dyDescent="0.25"/>
    <row r="450" ht="15.75" hidden="1" customHeight="1" x14ac:dyDescent="0.25"/>
    <row r="451" ht="15.75" hidden="1" customHeight="1" x14ac:dyDescent="0.25"/>
    <row r="452" ht="15.75" hidden="1" customHeight="1" x14ac:dyDescent="0.25"/>
    <row r="453" ht="15.75" hidden="1" customHeight="1" x14ac:dyDescent="0.25"/>
    <row r="454" ht="15.75" hidden="1" customHeight="1" x14ac:dyDescent="0.25"/>
    <row r="455" ht="15.75" hidden="1" customHeight="1" x14ac:dyDescent="0.25"/>
    <row r="456" ht="15.75" hidden="1" customHeight="1" x14ac:dyDescent="0.25"/>
    <row r="457" ht="15.75" hidden="1" customHeight="1" x14ac:dyDescent="0.25"/>
    <row r="458" ht="15.75" hidden="1" customHeight="1" x14ac:dyDescent="0.25"/>
    <row r="459" ht="15.75" hidden="1" customHeight="1" x14ac:dyDescent="0.25"/>
    <row r="460" ht="15.75" hidden="1" customHeight="1" x14ac:dyDescent="0.25"/>
    <row r="461" ht="15.75" hidden="1" customHeight="1" x14ac:dyDescent="0.25"/>
    <row r="462" ht="15.75" hidden="1" customHeight="1" x14ac:dyDescent="0.25"/>
    <row r="463" ht="15.75" hidden="1" customHeight="1" x14ac:dyDescent="0.25"/>
    <row r="464" ht="15.75" hidden="1" customHeight="1" x14ac:dyDescent="0.25"/>
    <row r="465" ht="15.75" hidden="1" customHeight="1" x14ac:dyDescent="0.25"/>
    <row r="466" ht="15.75" hidden="1" customHeight="1" x14ac:dyDescent="0.25"/>
    <row r="467" ht="15.75" hidden="1" customHeight="1" x14ac:dyDescent="0.25"/>
    <row r="468" ht="15.75" hidden="1" customHeight="1" x14ac:dyDescent="0.25"/>
    <row r="469" ht="15.75" hidden="1" customHeight="1" x14ac:dyDescent="0.25"/>
    <row r="470" ht="15.75" hidden="1" customHeight="1" x14ac:dyDescent="0.25"/>
    <row r="471" ht="15.75" hidden="1" customHeight="1" x14ac:dyDescent="0.25"/>
    <row r="472" ht="15.75" hidden="1" customHeight="1" x14ac:dyDescent="0.25"/>
    <row r="473" ht="15.75" hidden="1" customHeight="1" x14ac:dyDescent="0.25"/>
    <row r="474" ht="15.75" hidden="1" customHeight="1" x14ac:dyDescent="0.25"/>
    <row r="475" ht="15.75" hidden="1" customHeight="1" x14ac:dyDescent="0.25"/>
    <row r="476" ht="15.75" hidden="1" customHeight="1" x14ac:dyDescent="0.25"/>
    <row r="477" ht="15.75" hidden="1" customHeight="1" x14ac:dyDescent="0.25"/>
    <row r="478" ht="15.75" hidden="1" customHeight="1" x14ac:dyDescent="0.25"/>
    <row r="479" ht="15.75" hidden="1" customHeight="1" x14ac:dyDescent="0.25"/>
    <row r="480" ht="15.75" hidden="1" customHeight="1" x14ac:dyDescent="0.25"/>
    <row r="481" ht="15.75" hidden="1" customHeight="1" x14ac:dyDescent="0.25"/>
    <row r="482" ht="15.75" hidden="1" customHeight="1" x14ac:dyDescent="0.25"/>
    <row r="483" ht="15.75" hidden="1" customHeight="1" x14ac:dyDescent="0.25"/>
    <row r="484" ht="15.75" hidden="1" customHeight="1" x14ac:dyDescent="0.25"/>
    <row r="485" ht="15.75" hidden="1" customHeight="1" x14ac:dyDescent="0.25"/>
    <row r="486" ht="15.75" hidden="1" customHeight="1" x14ac:dyDescent="0.25"/>
    <row r="487" ht="15.75" hidden="1" customHeight="1" x14ac:dyDescent="0.25"/>
    <row r="488" ht="15.75" hidden="1" customHeight="1" x14ac:dyDescent="0.25"/>
    <row r="489" ht="15.75" hidden="1" customHeight="1" x14ac:dyDescent="0.25"/>
    <row r="490" ht="15.75" hidden="1" customHeight="1" x14ac:dyDescent="0.25"/>
    <row r="491" ht="15.75" hidden="1" customHeight="1" x14ac:dyDescent="0.25"/>
    <row r="492" ht="15.75" hidden="1" customHeight="1" x14ac:dyDescent="0.25"/>
    <row r="493" ht="15.75" hidden="1" customHeight="1" x14ac:dyDescent="0.25"/>
    <row r="494" ht="15.75" hidden="1" customHeight="1" x14ac:dyDescent="0.25"/>
    <row r="495" ht="15.75" hidden="1" customHeight="1" x14ac:dyDescent="0.25"/>
    <row r="496" ht="15.75" hidden="1" customHeight="1" x14ac:dyDescent="0.25"/>
    <row r="497" ht="15.75" hidden="1" customHeight="1" x14ac:dyDescent="0.25"/>
    <row r="498" ht="15.75" hidden="1" customHeight="1" x14ac:dyDescent="0.25"/>
    <row r="499" ht="15.75" hidden="1" customHeight="1" x14ac:dyDescent="0.25"/>
    <row r="500" ht="15.75" hidden="1" customHeight="1" x14ac:dyDescent="0.25"/>
    <row r="501" ht="15.75" hidden="1" customHeight="1" x14ac:dyDescent="0.25"/>
    <row r="502" ht="15.75" hidden="1" customHeight="1" x14ac:dyDescent="0.25"/>
    <row r="503" ht="15.75" hidden="1" customHeight="1" x14ac:dyDescent="0.25"/>
    <row r="504" ht="15.75" hidden="1" customHeight="1" x14ac:dyDescent="0.25"/>
    <row r="505" ht="15.75" hidden="1" customHeight="1" x14ac:dyDescent="0.25"/>
    <row r="506" ht="15.75" hidden="1" customHeight="1" x14ac:dyDescent="0.25"/>
    <row r="507" ht="15.75" hidden="1" customHeight="1" x14ac:dyDescent="0.25"/>
    <row r="508" ht="15.75" hidden="1" customHeight="1" x14ac:dyDescent="0.25"/>
    <row r="509" ht="15.75" hidden="1" customHeight="1" x14ac:dyDescent="0.25"/>
    <row r="510" ht="15.75" hidden="1" customHeight="1" x14ac:dyDescent="0.25"/>
    <row r="511" ht="15.75" hidden="1" customHeight="1" x14ac:dyDescent="0.25"/>
    <row r="512" ht="15.75" hidden="1" customHeight="1" x14ac:dyDescent="0.25"/>
    <row r="513" ht="15.75" hidden="1" customHeight="1" x14ac:dyDescent="0.25"/>
    <row r="514" ht="15.75" hidden="1" customHeight="1" x14ac:dyDescent="0.25"/>
    <row r="515" ht="15.75" hidden="1" customHeight="1" x14ac:dyDescent="0.25"/>
    <row r="516" ht="15.75" hidden="1" customHeight="1" x14ac:dyDescent="0.25"/>
    <row r="517" ht="15.75" hidden="1" customHeight="1" x14ac:dyDescent="0.25"/>
    <row r="518" ht="15.75" hidden="1" customHeight="1" x14ac:dyDescent="0.25"/>
    <row r="519" ht="15.75" hidden="1" customHeight="1" x14ac:dyDescent="0.25"/>
    <row r="520" ht="15.75" hidden="1" customHeight="1" x14ac:dyDescent="0.25"/>
    <row r="521" ht="15.75" hidden="1" customHeight="1" x14ac:dyDescent="0.25"/>
    <row r="522" ht="15.75" hidden="1" customHeight="1" x14ac:dyDescent="0.25"/>
    <row r="523" ht="15.75" hidden="1" customHeight="1" x14ac:dyDescent="0.25"/>
    <row r="524" ht="15.75" hidden="1" customHeight="1" x14ac:dyDescent="0.25"/>
    <row r="525" ht="15.75" hidden="1" customHeight="1" x14ac:dyDescent="0.25"/>
    <row r="526" ht="15.75" hidden="1" customHeight="1" x14ac:dyDescent="0.25"/>
    <row r="527" ht="15.75" hidden="1" customHeight="1" x14ac:dyDescent="0.25"/>
    <row r="528" ht="15.75" hidden="1" customHeight="1" x14ac:dyDescent="0.25"/>
    <row r="529" ht="15.75" hidden="1" customHeight="1" x14ac:dyDescent="0.25"/>
    <row r="530" ht="15.75" hidden="1" customHeight="1" x14ac:dyDescent="0.25"/>
    <row r="531" ht="15.75" hidden="1" customHeight="1" x14ac:dyDescent="0.25"/>
    <row r="532" ht="15.75" hidden="1" customHeight="1" x14ac:dyDescent="0.25"/>
    <row r="533" ht="15.75" hidden="1" customHeight="1" x14ac:dyDescent="0.25"/>
    <row r="534" ht="15.75" hidden="1" customHeight="1" x14ac:dyDescent="0.25"/>
    <row r="535" ht="15.75" hidden="1" customHeight="1" x14ac:dyDescent="0.25"/>
    <row r="536" ht="15.75" hidden="1" customHeight="1" x14ac:dyDescent="0.25"/>
    <row r="537" ht="15.75" hidden="1" customHeight="1" x14ac:dyDescent="0.25"/>
    <row r="538" ht="15.75" hidden="1" customHeight="1" x14ac:dyDescent="0.25"/>
    <row r="539" ht="15.75" hidden="1" customHeight="1" x14ac:dyDescent="0.25"/>
    <row r="540" ht="15.75" hidden="1" customHeight="1" x14ac:dyDescent="0.25"/>
    <row r="541" ht="15.75" hidden="1" customHeight="1" x14ac:dyDescent="0.25"/>
    <row r="542" ht="15.75" hidden="1" customHeight="1" x14ac:dyDescent="0.25"/>
    <row r="543" ht="15.75" hidden="1" customHeight="1" x14ac:dyDescent="0.25"/>
    <row r="544" ht="15.75" hidden="1" customHeight="1" x14ac:dyDescent="0.25"/>
    <row r="545" ht="15.75" hidden="1" customHeight="1" x14ac:dyDescent="0.25"/>
    <row r="546" ht="15.75" hidden="1" customHeight="1" x14ac:dyDescent="0.25"/>
    <row r="547" ht="15.75" hidden="1" customHeight="1" x14ac:dyDescent="0.25"/>
    <row r="548" ht="15.75" hidden="1" customHeight="1" x14ac:dyDescent="0.25"/>
    <row r="549" ht="15.75" hidden="1" customHeight="1" x14ac:dyDescent="0.25"/>
    <row r="550" ht="15.75" hidden="1" customHeight="1" x14ac:dyDescent="0.25"/>
    <row r="551" ht="15.75" hidden="1" customHeight="1" x14ac:dyDescent="0.25"/>
    <row r="552" ht="15.75" hidden="1" customHeight="1" x14ac:dyDescent="0.25"/>
    <row r="553" ht="15.75" hidden="1" customHeight="1" x14ac:dyDescent="0.25"/>
    <row r="554" ht="15.75" hidden="1" customHeight="1" x14ac:dyDescent="0.25"/>
    <row r="555" ht="15.75" hidden="1" customHeight="1" x14ac:dyDescent="0.25"/>
    <row r="556" ht="15.75" hidden="1" customHeight="1" x14ac:dyDescent="0.25"/>
    <row r="557" ht="15.75" hidden="1" customHeight="1" x14ac:dyDescent="0.25"/>
    <row r="558" ht="15.75" hidden="1" customHeight="1" x14ac:dyDescent="0.25"/>
    <row r="559" ht="15.75" hidden="1" customHeight="1" x14ac:dyDescent="0.25"/>
    <row r="560" ht="15.75" hidden="1" customHeight="1" x14ac:dyDescent="0.25"/>
    <row r="561" ht="15.75" hidden="1" customHeight="1" x14ac:dyDescent="0.25"/>
    <row r="562" ht="15.75" hidden="1" customHeight="1" x14ac:dyDescent="0.25"/>
    <row r="563" ht="15.75" hidden="1" customHeight="1" x14ac:dyDescent="0.25"/>
    <row r="564" ht="15.75" hidden="1" customHeight="1" x14ac:dyDescent="0.25"/>
    <row r="565" ht="15.75" hidden="1" customHeight="1" x14ac:dyDescent="0.25"/>
    <row r="566" ht="15.75" hidden="1" customHeight="1" x14ac:dyDescent="0.25"/>
    <row r="567" ht="15.75" hidden="1" customHeight="1" x14ac:dyDescent="0.25"/>
    <row r="568" ht="15.75" hidden="1" customHeight="1" x14ac:dyDescent="0.25"/>
    <row r="569" ht="15.75" hidden="1" customHeight="1" x14ac:dyDescent="0.25"/>
    <row r="570" ht="15.75" hidden="1" customHeight="1" x14ac:dyDescent="0.25"/>
    <row r="571" ht="15.75" hidden="1" customHeight="1" x14ac:dyDescent="0.25"/>
    <row r="572" ht="15.75" hidden="1" customHeight="1" x14ac:dyDescent="0.25"/>
    <row r="573" ht="15.75" hidden="1" customHeight="1" x14ac:dyDescent="0.25"/>
    <row r="574" ht="15.75" hidden="1" customHeight="1" x14ac:dyDescent="0.25"/>
    <row r="575" ht="15.75" hidden="1" customHeight="1" x14ac:dyDescent="0.25"/>
    <row r="576" ht="15.75" hidden="1" customHeight="1" x14ac:dyDescent="0.25"/>
    <row r="577" ht="15.75" hidden="1" customHeight="1" x14ac:dyDescent="0.25"/>
    <row r="578" ht="15.75" hidden="1" customHeight="1" x14ac:dyDescent="0.25"/>
    <row r="579" ht="15.75" hidden="1" customHeight="1" x14ac:dyDescent="0.25"/>
    <row r="580" ht="15.75" hidden="1" customHeight="1" x14ac:dyDescent="0.25"/>
    <row r="581" ht="15.75" hidden="1" customHeight="1" x14ac:dyDescent="0.25"/>
    <row r="582" ht="15.75" hidden="1" customHeight="1" x14ac:dyDescent="0.25"/>
    <row r="583" ht="15.75" hidden="1" customHeight="1" x14ac:dyDescent="0.25"/>
    <row r="584" ht="15.75" hidden="1" customHeight="1" x14ac:dyDescent="0.25"/>
    <row r="585" ht="15.75" hidden="1" customHeight="1" x14ac:dyDescent="0.25"/>
    <row r="586" ht="15.75" hidden="1" customHeight="1" x14ac:dyDescent="0.25"/>
    <row r="587" ht="15.75" hidden="1" customHeight="1" x14ac:dyDescent="0.25"/>
    <row r="588" ht="15.75" hidden="1" customHeight="1" x14ac:dyDescent="0.25"/>
    <row r="589" ht="15.75" hidden="1" customHeight="1" x14ac:dyDescent="0.25"/>
    <row r="590" ht="15.75" hidden="1" customHeight="1" x14ac:dyDescent="0.25"/>
    <row r="591" ht="15.75" hidden="1" customHeight="1" x14ac:dyDescent="0.25"/>
    <row r="592" ht="15.75" hidden="1" customHeight="1" x14ac:dyDescent="0.25"/>
    <row r="593" ht="15.75" hidden="1" customHeight="1" x14ac:dyDescent="0.25"/>
    <row r="594" ht="15.75" hidden="1" customHeight="1" x14ac:dyDescent="0.25"/>
    <row r="595" ht="15.75" hidden="1" customHeight="1" x14ac:dyDescent="0.25"/>
    <row r="596" ht="15.75" hidden="1" customHeight="1" x14ac:dyDescent="0.25"/>
    <row r="597" ht="15.75" hidden="1" customHeight="1" x14ac:dyDescent="0.25"/>
    <row r="598" ht="15.75" hidden="1" customHeight="1" x14ac:dyDescent="0.25"/>
    <row r="599" ht="15.75" hidden="1" customHeight="1" x14ac:dyDescent="0.25"/>
    <row r="600" ht="15.75" hidden="1" customHeight="1" x14ac:dyDescent="0.25"/>
    <row r="601" ht="15.75" hidden="1" customHeight="1" x14ac:dyDescent="0.25"/>
    <row r="602" ht="15.75" hidden="1" customHeight="1" x14ac:dyDescent="0.25"/>
    <row r="603" ht="15.75" hidden="1" customHeight="1" x14ac:dyDescent="0.25"/>
    <row r="604" ht="15.75" hidden="1" customHeight="1" x14ac:dyDescent="0.25"/>
    <row r="605" ht="15.75" hidden="1" customHeight="1" x14ac:dyDescent="0.25"/>
    <row r="606" ht="15.75" hidden="1" customHeight="1" x14ac:dyDescent="0.25"/>
    <row r="607" ht="15.75" hidden="1" customHeight="1" x14ac:dyDescent="0.25"/>
    <row r="608" ht="15.75" hidden="1" customHeight="1" x14ac:dyDescent="0.25"/>
    <row r="609" ht="15.75" hidden="1" customHeight="1" x14ac:dyDescent="0.25"/>
    <row r="610" ht="15.75" hidden="1" customHeight="1" x14ac:dyDescent="0.25"/>
    <row r="611" ht="15.75" hidden="1" customHeight="1" x14ac:dyDescent="0.25"/>
    <row r="612" ht="15.75" hidden="1" customHeight="1" x14ac:dyDescent="0.25"/>
    <row r="613" ht="15.75" hidden="1" customHeight="1" x14ac:dyDescent="0.25"/>
    <row r="614" ht="15.75" hidden="1" customHeight="1" x14ac:dyDescent="0.25"/>
    <row r="615" ht="15.75" hidden="1" customHeight="1" x14ac:dyDescent="0.25"/>
    <row r="616" ht="15.75" hidden="1" customHeight="1" x14ac:dyDescent="0.25"/>
    <row r="617" ht="15.75" hidden="1" customHeight="1" x14ac:dyDescent="0.25"/>
    <row r="618" ht="15.75" hidden="1" customHeight="1" x14ac:dyDescent="0.25"/>
    <row r="619" ht="15.75" hidden="1" customHeight="1" x14ac:dyDescent="0.25"/>
    <row r="620" ht="15.75" hidden="1" customHeight="1" x14ac:dyDescent="0.25"/>
    <row r="621" ht="15.75" hidden="1" customHeight="1" x14ac:dyDescent="0.25"/>
    <row r="622" ht="15.75" hidden="1" customHeight="1" x14ac:dyDescent="0.25"/>
    <row r="623" ht="15.75" hidden="1" customHeight="1" x14ac:dyDescent="0.25"/>
    <row r="624" ht="15.75" hidden="1" customHeight="1" x14ac:dyDescent="0.25"/>
    <row r="625" ht="15.75" hidden="1" customHeight="1" x14ac:dyDescent="0.25"/>
    <row r="626" ht="15.75" hidden="1" customHeight="1" x14ac:dyDescent="0.25"/>
    <row r="627" ht="15.75" hidden="1" customHeight="1" x14ac:dyDescent="0.25"/>
    <row r="628" ht="15.75" hidden="1" customHeight="1" x14ac:dyDescent="0.25"/>
    <row r="629" ht="15.75" hidden="1" customHeight="1" x14ac:dyDescent="0.25"/>
    <row r="630" ht="15.75" hidden="1" customHeight="1" x14ac:dyDescent="0.25"/>
    <row r="631" ht="15.75" hidden="1" customHeight="1" x14ac:dyDescent="0.25"/>
    <row r="632" ht="15.75" hidden="1" customHeight="1" x14ac:dyDescent="0.25"/>
    <row r="633" ht="15.75" hidden="1" customHeight="1" x14ac:dyDescent="0.25"/>
    <row r="634" ht="15.75" hidden="1" customHeight="1" x14ac:dyDescent="0.25"/>
    <row r="635" ht="15.75" hidden="1" customHeight="1" x14ac:dyDescent="0.25"/>
    <row r="636" ht="15.75" hidden="1" customHeight="1" x14ac:dyDescent="0.25"/>
    <row r="637" ht="15.75" hidden="1" customHeight="1" x14ac:dyDescent="0.25"/>
    <row r="638" ht="15.75" hidden="1" customHeight="1" x14ac:dyDescent="0.25"/>
    <row r="639" ht="15.75" hidden="1" customHeight="1" x14ac:dyDescent="0.25"/>
    <row r="640" ht="15.75" hidden="1" customHeight="1" x14ac:dyDescent="0.25"/>
    <row r="641" ht="15.75" hidden="1" customHeight="1" x14ac:dyDescent="0.25"/>
    <row r="642" ht="15.75" hidden="1" customHeight="1" x14ac:dyDescent="0.25"/>
    <row r="643" ht="15.75" hidden="1" customHeight="1" x14ac:dyDescent="0.25"/>
    <row r="644" ht="15.75" hidden="1" customHeight="1" x14ac:dyDescent="0.25"/>
    <row r="645" ht="15.75" hidden="1" customHeight="1" x14ac:dyDescent="0.25"/>
    <row r="646" ht="15.75" hidden="1" customHeight="1" x14ac:dyDescent="0.25"/>
    <row r="647" ht="15.75" hidden="1" customHeight="1" x14ac:dyDescent="0.25"/>
    <row r="648" ht="15.75" hidden="1" customHeight="1" x14ac:dyDescent="0.25"/>
    <row r="649" ht="15.75" hidden="1" customHeight="1" x14ac:dyDescent="0.25"/>
    <row r="650" ht="15.75" hidden="1" customHeight="1" x14ac:dyDescent="0.25"/>
    <row r="651" ht="15.75" hidden="1" customHeight="1" x14ac:dyDescent="0.25"/>
    <row r="652" ht="15.75" hidden="1" customHeight="1" x14ac:dyDescent="0.25"/>
    <row r="653" ht="15.75" hidden="1" customHeight="1" x14ac:dyDescent="0.25"/>
    <row r="654" ht="15.75" hidden="1" customHeight="1" x14ac:dyDescent="0.25"/>
    <row r="655" ht="15.75" hidden="1" customHeight="1" x14ac:dyDescent="0.25"/>
    <row r="656" ht="15.75" hidden="1" customHeight="1" x14ac:dyDescent="0.25"/>
    <row r="657" ht="15.75" hidden="1" customHeight="1" x14ac:dyDescent="0.25"/>
    <row r="658" ht="15.75" hidden="1" customHeight="1" x14ac:dyDescent="0.25"/>
    <row r="659" ht="15.75" hidden="1" customHeight="1" x14ac:dyDescent="0.25"/>
    <row r="660" ht="15.75" hidden="1" customHeight="1" x14ac:dyDescent="0.25"/>
    <row r="661" ht="15.75" hidden="1" customHeight="1" x14ac:dyDescent="0.25"/>
    <row r="662" ht="15.75" hidden="1" customHeight="1" x14ac:dyDescent="0.25"/>
    <row r="663" ht="15.75" hidden="1" customHeight="1" x14ac:dyDescent="0.25"/>
    <row r="664" ht="15.75" hidden="1" customHeight="1" x14ac:dyDescent="0.25"/>
    <row r="665" ht="15.75" hidden="1" customHeight="1" x14ac:dyDescent="0.25"/>
    <row r="666" ht="15.75" hidden="1" customHeight="1" x14ac:dyDescent="0.25"/>
    <row r="667" ht="15.75" hidden="1" customHeight="1" x14ac:dyDescent="0.25"/>
    <row r="668" ht="15.75" hidden="1" customHeight="1" x14ac:dyDescent="0.25"/>
    <row r="669" ht="15.75" hidden="1" customHeight="1" x14ac:dyDescent="0.25"/>
    <row r="670" ht="15.75" hidden="1" customHeight="1" x14ac:dyDescent="0.25"/>
    <row r="671" ht="15.75" hidden="1" customHeight="1" x14ac:dyDescent="0.25"/>
    <row r="672" ht="15.75" hidden="1" customHeight="1" x14ac:dyDescent="0.25"/>
    <row r="673" ht="15.75" hidden="1" customHeight="1" x14ac:dyDescent="0.25"/>
    <row r="674" ht="15.75" hidden="1" customHeight="1" x14ac:dyDescent="0.25"/>
    <row r="675" ht="15.75" hidden="1" customHeight="1" x14ac:dyDescent="0.25"/>
    <row r="676" ht="15.75" hidden="1" customHeight="1" x14ac:dyDescent="0.25"/>
    <row r="677" ht="15.75" hidden="1" customHeight="1" x14ac:dyDescent="0.25"/>
    <row r="678" ht="15.75" hidden="1" customHeight="1" x14ac:dyDescent="0.25"/>
    <row r="679" ht="15.75" hidden="1" customHeight="1" x14ac:dyDescent="0.25"/>
    <row r="680" ht="15.75" hidden="1" customHeight="1" x14ac:dyDescent="0.25"/>
    <row r="681" ht="15.75" hidden="1" customHeight="1" x14ac:dyDescent="0.25"/>
    <row r="682" ht="15.75" hidden="1" customHeight="1" x14ac:dyDescent="0.25"/>
    <row r="683" ht="15.75" hidden="1" customHeight="1" x14ac:dyDescent="0.25"/>
    <row r="684" ht="15.75" hidden="1" customHeight="1" x14ac:dyDescent="0.25"/>
    <row r="685" ht="15.75" hidden="1" customHeight="1" x14ac:dyDescent="0.25"/>
    <row r="686" ht="15.75" hidden="1" customHeight="1" x14ac:dyDescent="0.25"/>
    <row r="687" ht="15.75" hidden="1" customHeight="1" x14ac:dyDescent="0.25"/>
    <row r="688" ht="15.75" hidden="1" customHeight="1" x14ac:dyDescent="0.25"/>
    <row r="689" ht="15.75" hidden="1" customHeight="1" x14ac:dyDescent="0.25"/>
    <row r="690" ht="15.75" hidden="1" customHeight="1" x14ac:dyDescent="0.25"/>
    <row r="691" ht="15.75" hidden="1" customHeight="1" x14ac:dyDescent="0.25"/>
    <row r="692" ht="15.75" hidden="1" customHeight="1" x14ac:dyDescent="0.25"/>
    <row r="693" ht="15.75" hidden="1" customHeight="1" x14ac:dyDescent="0.25"/>
    <row r="694" ht="15.75" hidden="1" customHeight="1" x14ac:dyDescent="0.25"/>
    <row r="695" ht="15.75" hidden="1" customHeight="1" x14ac:dyDescent="0.25"/>
    <row r="696" ht="15.75" hidden="1" customHeight="1" x14ac:dyDescent="0.25"/>
    <row r="697" ht="15.75" hidden="1" customHeight="1" x14ac:dyDescent="0.25"/>
    <row r="698" ht="15.75" hidden="1" customHeight="1" x14ac:dyDescent="0.25"/>
    <row r="699" ht="15.75" hidden="1" customHeight="1" x14ac:dyDescent="0.25"/>
    <row r="700" ht="15.75" hidden="1" customHeight="1" x14ac:dyDescent="0.25"/>
    <row r="701" ht="15.75" hidden="1" customHeight="1" x14ac:dyDescent="0.25"/>
    <row r="702" ht="15.75" hidden="1" customHeight="1" x14ac:dyDescent="0.25"/>
    <row r="703" ht="15.75" hidden="1" customHeight="1" x14ac:dyDescent="0.25"/>
    <row r="704" ht="15.75" hidden="1" customHeight="1" x14ac:dyDescent="0.25"/>
    <row r="705" ht="15.75" hidden="1" customHeight="1" x14ac:dyDescent="0.25"/>
    <row r="706" ht="15.75" hidden="1" customHeight="1" x14ac:dyDescent="0.25"/>
    <row r="707" ht="15.75" hidden="1" customHeight="1" x14ac:dyDescent="0.25"/>
    <row r="708" ht="15.75" hidden="1" customHeight="1" x14ac:dyDescent="0.25"/>
    <row r="709" ht="15.75" hidden="1" customHeight="1" x14ac:dyDescent="0.25"/>
    <row r="710" ht="15.75" hidden="1" customHeight="1" x14ac:dyDescent="0.25"/>
    <row r="711" ht="15.75" hidden="1" customHeight="1" x14ac:dyDescent="0.25"/>
    <row r="712" ht="15.75" hidden="1" customHeight="1" x14ac:dyDescent="0.25"/>
    <row r="713" ht="15.75" hidden="1" customHeight="1" x14ac:dyDescent="0.25"/>
    <row r="714" ht="15.75" hidden="1" customHeight="1" x14ac:dyDescent="0.25"/>
    <row r="715" ht="15.75" hidden="1" customHeight="1" x14ac:dyDescent="0.25"/>
    <row r="716" ht="15.75" hidden="1" customHeight="1" x14ac:dyDescent="0.25"/>
    <row r="717" ht="15.75" hidden="1" customHeight="1" x14ac:dyDescent="0.25"/>
    <row r="718" ht="15.75" hidden="1" customHeight="1" x14ac:dyDescent="0.25"/>
    <row r="719" ht="15.75" hidden="1" customHeight="1" x14ac:dyDescent="0.25"/>
    <row r="720" ht="15.75" hidden="1" customHeight="1" x14ac:dyDescent="0.25"/>
    <row r="721" ht="15.75" hidden="1" customHeight="1" x14ac:dyDescent="0.25"/>
    <row r="722" ht="15.75" hidden="1" customHeight="1" x14ac:dyDescent="0.25"/>
    <row r="723" ht="15.75" hidden="1" customHeight="1" x14ac:dyDescent="0.25"/>
    <row r="724" ht="15.75" hidden="1" customHeight="1" x14ac:dyDescent="0.25"/>
    <row r="725" ht="15.75" hidden="1" customHeight="1" x14ac:dyDescent="0.25"/>
    <row r="726" ht="15.75" hidden="1" customHeight="1" x14ac:dyDescent="0.25"/>
    <row r="727" ht="15.75" hidden="1" customHeight="1" x14ac:dyDescent="0.25"/>
    <row r="728" ht="15.75" hidden="1" customHeight="1" x14ac:dyDescent="0.25"/>
    <row r="729" ht="15.75" hidden="1" customHeight="1" x14ac:dyDescent="0.25"/>
    <row r="730" ht="15.75" hidden="1" customHeight="1" x14ac:dyDescent="0.25"/>
    <row r="731" ht="15.75" hidden="1" customHeight="1" x14ac:dyDescent="0.25"/>
    <row r="732" ht="15.75" hidden="1" customHeight="1" x14ac:dyDescent="0.25"/>
    <row r="733" ht="15.75" hidden="1" customHeight="1" x14ac:dyDescent="0.25"/>
    <row r="734" ht="15.75" hidden="1" customHeight="1" x14ac:dyDescent="0.25"/>
    <row r="735" ht="15.75" hidden="1" customHeight="1" x14ac:dyDescent="0.25"/>
    <row r="736" ht="15.75" hidden="1" customHeight="1" x14ac:dyDescent="0.25"/>
    <row r="737" ht="15.75" hidden="1" customHeight="1" x14ac:dyDescent="0.25"/>
    <row r="738" ht="15.75" hidden="1" customHeight="1" x14ac:dyDescent="0.25"/>
    <row r="739" ht="15.75" hidden="1" customHeight="1" x14ac:dyDescent="0.25"/>
    <row r="740" ht="15.75" hidden="1" customHeight="1" x14ac:dyDescent="0.25"/>
    <row r="741" ht="15.75" hidden="1" customHeight="1" x14ac:dyDescent="0.25"/>
    <row r="742" ht="15.75" hidden="1" customHeight="1" x14ac:dyDescent="0.25"/>
    <row r="743" ht="15.75" hidden="1" customHeight="1" x14ac:dyDescent="0.25"/>
    <row r="744" ht="15.75" hidden="1" customHeight="1" x14ac:dyDescent="0.25"/>
    <row r="745" ht="15.75" hidden="1" customHeight="1" x14ac:dyDescent="0.25"/>
    <row r="746" ht="15.75" hidden="1" customHeight="1" x14ac:dyDescent="0.25"/>
    <row r="747" ht="15.75" hidden="1" customHeight="1" x14ac:dyDescent="0.25"/>
    <row r="748" ht="15.75" hidden="1" customHeight="1" x14ac:dyDescent="0.25"/>
    <row r="749" ht="15.75" hidden="1" customHeight="1" x14ac:dyDescent="0.25"/>
    <row r="750" ht="15.75" hidden="1" customHeight="1" x14ac:dyDescent="0.25"/>
    <row r="751" ht="15.75" hidden="1" customHeight="1" x14ac:dyDescent="0.25"/>
    <row r="752" ht="15.75" hidden="1" customHeight="1" x14ac:dyDescent="0.25"/>
    <row r="753" ht="15.75" hidden="1" customHeight="1" x14ac:dyDescent="0.25"/>
    <row r="754" ht="15.75" hidden="1" customHeight="1" x14ac:dyDescent="0.25"/>
    <row r="755" ht="15.75" hidden="1" customHeight="1" x14ac:dyDescent="0.25"/>
    <row r="756" ht="15.75" hidden="1" customHeight="1" x14ac:dyDescent="0.25"/>
    <row r="757" ht="15.75" hidden="1" customHeight="1" x14ac:dyDescent="0.25"/>
    <row r="758" ht="15.75" hidden="1" customHeight="1" x14ac:dyDescent="0.25"/>
    <row r="759" ht="15.75" hidden="1" customHeight="1" x14ac:dyDescent="0.25"/>
    <row r="760" ht="15.75" hidden="1" customHeight="1" x14ac:dyDescent="0.25"/>
    <row r="761" ht="15.75" hidden="1" customHeight="1" x14ac:dyDescent="0.25"/>
    <row r="762" ht="15.75" hidden="1" customHeight="1" x14ac:dyDescent="0.25"/>
    <row r="763" ht="15.75" hidden="1" customHeight="1" x14ac:dyDescent="0.25"/>
    <row r="764" ht="15.75" hidden="1" customHeight="1" x14ac:dyDescent="0.25"/>
    <row r="765" ht="15.75" hidden="1" customHeight="1" x14ac:dyDescent="0.25"/>
    <row r="766" ht="15.75" hidden="1" customHeight="1" x14ac:dyDescent="0.25"/>
    <row r="767" ht="15.75" hidden="1" customHeight="1" x14ac:dyDescent="0.25"/>
    <row r="768" ht="15.75" hidden="1" customHeight="1" x14ac:dyDescent="0.25"/>
    <row r="769" ht="15.75" hidden="1" customHeight="1" x14ac:dyDescent="0.25"/>
    <row r="770" ht="15.75" hidden="1" customHeight="1" x14ac:dyDescent="0.25"/>
    <row r="771" ht="15.75" hidden="1" customHeight="1" x14ac:dyDescent="0.25"/>
    <row r="772" ht="15.75" hidden="1" customHeight="1" x14ac:dyDescent="0.25"/>
    <row r="773" ht="15.75" hidden="1" customHeight="1" x14ac:dyDescent="0.25"/>
    <row r="774" ht="15.75" hidden="1" customHeight="1" x14ac:dyDescent="0.25"/>
    <row r="775" ht="15.75" hidden="1" customHeight="1" x14ac:dyDescent="0.25"/>
    <row r="776" ht="15.75" hidden="1" customHeight="1" x14ac:dyDescent="0.25"/>
    <row r="777" ht="15.75" hidden="1" customHeight="1" x14ac:dyDescent="0.25"/>
    <row r="778" ht="15.75" hidden="1" customHeight="1" x14ac:dyDescent="0.25"/>
    <row r="779" ht="15.75" hidden="1" customHeight="1" x14ac:dyDescent="0.25"/>
    <row r="780" ht="15.75" hidden="1" customHeight="1" x14ac:dyDescent="0.25"/>
    <row r="781" ht="15.75" hidden="1" customHeight="1" x14ac:dyDescent="0.25"/>
    <row r="782" ht="15.75" hidden="1" customHeight="1" x14ac:dyDescent="0.25"/>
    <row r="783" ht="15.75" hidden="1" customHeight="1" x14ac:dyDescent="0.25"/>
    <row r="784" ht="15.75" hidden="1" customHeight="1" x14ac:dyDescent="0.25"/>
    <row r="785" ht="15.75" hidden="1" customHeight="1" x14ac:dyDescent="0.25"/>
    <row r="786" ht="15.75" hidden="1" customHeight="1" x14ac:dyDescent="0.25"/>
    <row r="787" ht="15.75" hidden="1" customHeight="1" x14ac:dyDescent="0.25"/>
    <row r="788" ht="15.75" hidden="1" customHeight="1" x14ac:dyDescent="0.25"/>
    <row r="789" ht="15.75" hidden="1" customHeight="1" x14ac:dyDescent="0.25"/>
    <row r="790" ht="15.75" hidden="1" customHeight="1" x14ac:dyDescent="0.25"/>
    <row r="791" ht="15.75" hidden="1" customHeight="1" x14ac:dyDescent="0.25"/>
    <row r="792" ht="15.75" hidden="1" customHeight="1" x14ac:dyDescent="0.25"/>
    <row r="793" ht="15.75" hidden="1" customHeight="1" x14ac:dyDescent="0.25"/>
    <row r="794" ht="15.75" hidden="1" customHeight="1" x14ac:dyDescent="0.25"/>
    <row r="795" ht="15.75" hidden="1" customHeight="1" x14ac:dyDescent="0.25"/>
    <row r="796" ht="15.75" hidden="1" customHeight="1" x14ac:dyDescent="0.25"/>
    <row r="797" ht="15.75" hidden="1" customHeight="1" x14ac:dyDescent="0.25"/>
    <row r="798" ht="15.75" hidden="1" customHeight="1" x14ac:dyDescent="0.25"/>
    <row r="799" ht="15.75" hidden="1" customHeight="1" x14ac:dyDescent="0.25"/>
    <row r="800" ht="15.75" hidden="1" customHeight="1" x14ac:dyDescent="0.25"/>
    <row r="801" ht="15.75" hidden="1" customHeight="1" x14ac:dyDescent="0.25"/>
    <row r="802" ht="15.75" hidden="1" customHeight="1" x14ac:dyDescent="0.25"/>
    <row r="803" ht="15.75" hidden="1" customHeight="1" x14ac:dyDescent="0.25"/>
    <row r="804" ht="15.75" hidden="1" customHeight="1" x14ac:dyDescent="0.25"/>
    <row r="805" ht="15.75" hidden="1" customHeight="1" x14ac:dyDescent="0.25"/>
    <row r="806" ht="15.75" hidden="1" customHeight="1" x14ac:dyDescent="0.25"/>
    <row r="807" ht="15.75" hidden="1" customHeight="1" x14ac:dyDescent="0.25"/>
    <row r="808" ht="15.75" hidden="1" customHeight="1" x14ac:dyDescent="0.25"/>
    <row r="809" ht="15.75" hidden="1" customHeight="1" x14ac:dyDescent="0.25"/>
    <row r="810" ht="15.75" hidden="1" customHeight="1" x14ac:dyDescent="0.25"/>
    <row r="811" ht="15.75" hidden="1" customHeight="1" x14ac:dyDescent="0.25"/>
    <row r="812" ht="15.75" hidden="1" customHeight="1" x14ac:dyDescent="0.25"/>
    <row r="813" ht="15.75" hidden="1" customHeight="1" x14ac:dyDescent="0.25"/>
    <row r="814" ht="15.75" hidden="1" customHeight="1" x14ac:dyDescent="0.25"/>
    <row r="815" ht="15.75" hidden="1" customHeight="1" x14ac:dyDescent="0.25"/>
    <row r="816" ht="15.75" hidden="1" customHeight="1" x14ac:dyDescent="0.25"/>
    <row r="817" ht="15.75" hidden="1" customHeight="1" x14ac:dyDescent="0.25"/>
    <row r="818" ht="15.75" hidden="1" customHeight="1" x14ac:dyDescent="0.25"/>
    <row r="819" ht="15.75" hidden="1" customHeight="1" x14ac:dyDescent="0.25"/>
    <row r="820" ht="15.75" hidden="1" customHeight="1" x14ac:dyDescent="0.25"/>
    <row r="821" ht="15.75" hidden="1" customHeight="1" x14ac:dyDescent="0.25"/>
    <row r="822" ht="15.75" hidden="1" customHeight="1" x14ac:dyDescent="0.25"/>
    <row r="823" ht="15.75" hidden="1" customHeight="1" x14ac:dyDescent="0.25"/>
    <row r="824" ht="15.75" hidden="1" customHeight="1" x14ac:dyDescent="0.25"/>
    <row r="825" ht="15.75" hidden="1" customHeight="1" x14ac:dyDescent="0.25"/>
    <row r="826" ht="15.75" hidden="1" customHeight="1" x14ac:dyDescent="0.25"/>
    <row r="827" ht="15.75" hidden="1" customHeight="1" x14ac:dyDescent="0.25"/>
    <row r="828" ht="15.75" hidden="1" customHeight="1" x14ac:dyDescent="0.25"/>
    <row r="829" ht="15.75" hidden="1" customHeight="1" x14ac:dyDescent="0.25"/>
    <row r="830" ht="15.75" hidden="1" customHeight="1" x14ac:dyDescent="0.25"/>
    <row r="831" ht="15.75" hidden="1" customHeight="1" x14ac:dyDescent="0.25"/>
    <row r="832" ht="15.75" hidden="1" customHeight="1" x14ac:dyDescent="0.25"/>
    <row r="833" ht="15.75" hidden="1" customHeight="1" x14ac:dyDescent="0.25"/>
    <row r="834" ht="15.75" hidden="1" customHeight="1" x14ac:dyDescent="0.25"/>
    <row r="835" ht="15.75" hidden="1" customHeight="1" x14ac:dyDescent="0.25"/>
    <row r="836" ht="15.75" hidden="1" customHeight="1" x14ac:dyDescent="0.25"/>
    <row r="837" ht="15.75" hidden="1" customHeight="1" x14ac:dyDescent="0.25"/>
    <row r="838" ht="15.75" hidden="1" customHeight="1" x14ac:dyDescent="0.25"/>
    <row r="839" ht="15.75" hidden="1" customHeight="1" x14ac:dyDescent="0.25"/>
    <row r="840" ht="15.75" hidden="1" customHeight="1" x14ac:dyDescent="0.25"/>
    <row r="841" ht="15.75" hidden="1" customHeight="1" x14ac:dyDescent="0.25"/>
    <row r="842" ht="15.75" hidden="1" customHeight="1" x14ac:dyDescent="0.25"/>
    <row r="843" ht="15.75" hidden="1" customHeight="1" x14ac:dyDescent="0.25"/>
    <row r="844" ht="15.75" hidden="1" customHeight="1" x14ac:dyDescent="0.25"/>
    <row r="845" ht="15.75" hidden="1" customHeight="1" x14ac:dyDescent="0.25"/>
    <row r="846" ht="15.75" hidden="1" customHeight="1" x14ac:dyDescent="0.25"/>
    <row r="847" ht="15.75" hidden="1" customHeight="1" x14ac:dyDescent="0.25"/>
    <row r="848" ht="15.75" hidden="1" customHeight="1" x14ac:dyDescent="0.25"/>
    <row r="849" ht="15.75" hidden="1" customHeight="1" x14ac:dyDescent="0.25"/>
    <row r="850" ht="15.75" hidden="1" customHeight="1" x14ac:dyDescent="0.25"/>
    <row r="851" ht="15.75" hidden="1" customHeight="1" x14ac:dyDescent="0.25"/>
    <row r="852" ht="15.75" hidden="1" customHeight="1" x14ac:dyDescent="0.25"/>
    <row r="853" ht="15.75" hidden="1" customHeight="1" x14ac:dyDescent="0.25"/>
    <row r="854" ht="15.75" hidden="1" customHeight="1" x14ac:dyDescent="0.25"/>
    <row r="855" ht="15.75" hidden="1" customHeight="1" x14ac:dyDescent="0.25"/>
    <row r="856" ht="15.75" hidden="1" customHeight="1" x14ac:dyDescent="0.25"/>
    <row r="857" ht="15.75" hidden="1" customHeight="1" x14ac:dyDescent="0.25"/>
    <row r="858" ht="15.75" hidden="1" customHeight="1" x14ac:dyDescent="0.25"/>
    <row r="859" ht="15.75" hidden="1" customHeight="1" x14ac:dyDescent="0.25"/>
    <row r="860" ht="15.75" hidden="1" customHeight="1" x14ac:dyDescent="0.25"/>
    <row r="861" ht="15.75" hidden="1" customHeight="1" x14ac:dyDescent="0.25"/>
    <row r="862" ht="15.75" hidden="1" customHeight="1" x14ac:dyDescent="0.25"/>
    <row r="863" ht="15.75" hidden="1" customHeight="1" x14ac:dyDescent="0.25"/>
    <row r="864" ht="15.75" hidden="1" customHeight="1" x14ac:dyDescent="0.25"/>
    <row r="865" ht="15.75" hidden="1" customHeight="1" x14ac:dyDescent="0.25"/>
    <row r="866" ht="15.75" hidden="1" customHeight="1" x14ac:dyDescent="0.25"/>
    <row r="867" ht="15.75" hidden="1" customHeight="1" x14ac:dyDescent="0.25"/>
    <row r="868" ht="15.75" hidden="1" customHeight="1" x14ac:dyDescent="0.25"/>
    <row r="869" ht="15.75" hidden="1" customHeight="1" x14ac:dyDescent="0.25"/>
    <row r="870" ht="15.75" hidden="1" customHeight="1" x14ac:dyDescent="0.25"/>
    <row r="871" ht="15.75" hidden="1" customHeight="1" x14ac:dyDescent="0.25"/>
    <row r="872" ht="15.75" hidden="1" customHeight="1" x14ac:dyDescent="0.25"/>
    <row r="873" ht="15.75" hidden="1" customHeight="1" x14ac:dyDescent="0.25"/>
    <row r="874" ht="15.75" hidden="1" customHeight="1" x14ac:dyDescent="0.25"/>
    <row r="875" ht="15.75" hidden="1" customHeight="1" x14ac:dyDescent="0.25"/>
    <row r="876" ht="15.75" hidden="1" customHeight="1" x14ac:dyDescent="0.25"/>
    <row r="877" ht="15.75" hidden="1" customHeight="1" x14ac:dyDescent="0.25"/>
    <row r="878" ht="15.75" hidden="1" customHeight="1" x14ac:dyDescent="0.25"/>
    <row r="879" ht="15.75" hidden="1" customHeight="1" x14ac:dyDescent="0.25"/>
    <row r="880" ht="15.75" hidden="1" customHeight="1" x14ac:dyDescent="0.25"/>
    <row r="881" ht="15.75" hidden="1" customHeight="1" x14ac:dyDescent="0.25"/>
    <row r="882" ht="15.75" hidden="1" customHeight="1" x14ac:dyDescent="0.25"/>
    <row r="883" ht="15.75" hidden="1" customHeight="1" x14ac:dyDescent="0.25"/>
    <row r="884" ht="15.75" hidden="1" customHeight="1" x14ac:dyDescent="0.25"/>
    <row r="885" ht="15.75" hidden="1" customHeight="1" x14ac:dyDescent="0.25"/>
    <row r="886" ht="15.75" hidden="1" customHeight="1" x14ac:dyDescent="0.25"/>
    <row r="887" ht="15.75" hidden="1" customHeight="1" x14ac:dyDescent="0.25"/>
    <row r="888" ht="15.75" hidden="1" customHeight="1" x14ac:dyDescent="0.25"/>
    <row r="889" ht="15.75" hidden="1" customHeight="1" x14ac:dyDescent="0.25"/>
    <row r="890" ht="15.75" hidden="1" customHeight="1" x14ac:dyDescent="0.25"/>
    <row r="891" ht="15.75" hidden="1" customHeight="1" x14ac:dyDescent="0.25"/>
    <row r="892" ht="15.75" hidden="1" customHeight="1" x14ac:dyDescent="0.25"/>
    <row r="893" ht="15.75" hidden="1" customHeight="1" x14ac:dyDescent="0.25"/>
    <row r="894" ht="15.75" hidden="1" customHeight="1" x14ac:dyDescent="0.25"/>
    <row r="895" ht="15.75" hidden="1" customHeight="1" x14ac:dyDescent="0.25"/>
    <row r="896" ht="15.75" hidden="1" customHeight="1" x14ac:dyDescent="0.25"/>
    <row r="897" ht="15.75" hidden="1" customHeight="1" x14ac:dyDescent="0.25"/>
    <row r="898" ht="15.75" hidden="1" customHeight="1" x14ac:dyDescent="0.25"/>
    <row r="899" ht="15.75" hidden="1" customHeight="1" x14ac:dyDescent="0.25"/>
    <row r="900" ht="15.75" hidden="1" customHeight="1" x14ac:dyDescent="0.25"/>
    <row r="901" ht="15.75" hidden="1" customHeight="1" x14ac:dyDescent="0.25"/>
    <row r="902" ht="15.75" hidden="1" customHeight="1" x14ac:dyDescent="0.25"/>
    <row r="903" ht="15.75" hidden="1" customHeight="1" x14ac:dyDescent="0.25"/>
    <row r="904" ht="15.75" hidden="1" customHeight="1" x14ac:dyDescent="0.25"/>
    <row r="905" ht="15.75" hidden="1" customHeight="1" x14ac:dyDescent="0.25"/>
    <row r="906" ht="15.75" hidden="1" customHeight="1" x14ac:dyDescent="0.25"/>
    <row r="907" ht="15.75" hidden="1" customHeight="1" x14ac:dyDescent="0.25"/>
    <row r="908" ht="15.75" hidden="1" customHeight="1" x14ac:dyDescent="0.25"/>
    <row r="909" ht="15.75" hidden="1" customHeight="1" x14ac:dyDescent="0.25"/>
    <row r="910" ht="15.75" hidden="1" customHeight="1" x14ac:dyDescent="0.25"/>
    <row r="911" ht="15.75" hidden="1" customHeight="1" x14ac:dyDescent="0.25"/>
    <row r="912" ht="15.75" hidden="1" customHeight="1" x14ac:dyDescent="0.25"/>
    <row r="913" ht="15.75" hidden="1" customHeight="1" x14ac:dyDescent="0.25"/>
    <row r="914" ht="15.75" hidden="1" customHeight="1" x14ac:dyDescent="0.25"/>
    <row r="915" ht="15.75" hidden="1" customHeight="1" x14ac:dyDescent="0.25"/>
    <row r="916" ht="15.75" hidden="1" customHeight="1" x14ac:dyDescent="0.25"/>
    <row r="917" ht="15.75" hidden="1" customHeight="1" x14ac:dyDescent="0.25"/>
    <row r="918" ht="15.75" hidden="1" customHeight="1" x14ac:dyDescent="0.25"/>
    <row r="919" ht="15.75" hidden="1" customHeight="1" x14ac:dyDescent="0.25"/>
    <row r="920" ht="15.75" hidden="1" customHeight="1" x14ac:dyDescent="0.25"/>
    <row r="921" ht="15.75" hidden="1" customHeight="1" x14ac:dyDescent="0.25"/>
    <row r="922" ht="15.75" hidden="1" customHeight="1" x14ac:dyDescent="0.25"/>
    <row r="923" ht="15.75" hidden="1" customHeight="1" x14ac:dyDescent="0.25"/>
    <row r="924" ht="15.75" hidden="1" customHeight="1" x14ac:dyDescent="0.25"/>
    <row r="925" ht="15.75" hidden="1" customHeight="1" x14ac:dyDescent="0.25"/>
    <row r="926" ht="15.75" hidden="1" customHeight="1" x14ac:dyDescent="0.25"/>
    <row r="927" ht="15.75" hidden="1" customHeight="1" x14ac:dyDescent="0.25"/>
    <row r="928" ht="15.75" hidden="1" customHeight="1" x14ac:dyDescent="0.25"/>
    <row r="929" ht="15.75" hidden="1" customHeight="1" x14ac:dyDescent="0.25"/>
    <row r="930" ht="15.75" hidden="1" customHeight="1" x14ac:dyDescent="0.25"/>
    <row r="931" ht="15.75" hidden="1" customHeight="1" x14ac:dyDescent="0.25"/>
    <row r="932" ht="15.75" hidden="1" customHeight="1" x14ac:dyDescent="0.25"/>
    <row r="933" ht="15.75" hidden="1" customHeight="1" x14ac:dyDescent="0.25"/>
    <row r="934" ht="15.75" hidden="1" customHeight="1" x14ac:dyDescent="0.25"/>
    <row r="935" ht="15.75" hidden="1" customHeight="1" x14ac:dyDescent="0.25"/>
    <row r="936" ht="15.75" hidden="1" customHeight="1" x14ac:dyDescent="0.25"/>
    <row r="937" ht="15.75" hidden="1" customHeight="1" x14ac:dyDescent="0.25"/>
    <row r="938" ht="15.75" hidden="1" customHeight="1" x14ac:dyDescent="0.25"/>
    <row r="939" ht="15.75" hidden="1" customHeight="1" x14ac:dyDescent="0.25"/>
    <row r="940" ht="15.75" hidden="1" customHeight="1" x14ac:dyDescent="0.25"/>
    <row r="941" ht="15.75" hidden="1" customHeight="1" x14ac:dyDescent="0.25"/>
    <row r="942" ht="15.75" hidden="1" customHeight="1" x14ac:dyDescent="0.25"/>
    <row r="943" ht="15.75" hidden="1" customHeight="1" x14ac:dyDescent="0.25"/>
    <row r="944" ht="15.75" hidden="1" customHeight="1" x14ac:dyDescent="0.25"/>
    <row r="945" ht="15.75" hidden="1" customHeight="1" x14ac:dyDescent="0.25"/>
    <row r="946" ht="15.75" hidden="1" customHeight="1" x14ac:dyDescent="0.25"/>
    <row r="947" ht="15.75" hidden="1" customHeight="1" x14ac:dyDescent="0.25"/>
    <row r="948" ht="15.75" hidden="1" customHeight="1" x14ac:dyDescent="0.25"/>
    <row r="949" ht="15.75" hidden="1" customHeight="1" x14ac:dyDescent="0.25"/>
    <row r="950" ht="15.75" hidden="1" customHeight="1" x14ac:dyDescent="0.25"/>
    <row r="951" ht="15.75" hidden="1" customHeight="1" x14ac:dyDescent="0.25"/>
    <row r="952" ht="15.75" hidden="1" customHeight="1" x14ac:dyDescent="0.25"/>
    <row r="953" ht="15.75" hidden="1" customHeight="1" x14ac:dyDescent="0.25"/>
    <row r="954" ht="15.75" hidden="1" customHeight="1" x14ac:dyDescent="0.25"/>
    <row r="955" ht="15.75" hidden="1" customHeight="1" x14ac:dyDescent="0.25"/>
    <row r="956" ht="15.75" hidden="1" customHeight="1" x14ac:dyDescent="0.25"/>
    <row r="957" ht="15.75" hidden="1" customHeight="1" x14ac:dyDescent="0.25"/>
    <row r="958" ht="15.75" hidden="1" customHeight="1" x14ac:dyDescent="0.25"/>
    <row r="959" ht="15.75" hidden="1" customHeight="1" x14ac:dyDescent="0.25"/>
    <row r="960" ht="15.75" hidden="1" customHeight="1" x14ac:dyDescent="0.25"/>
    <row r="961" ht="15.75" hidden="1" customHeight="1" x14ac:dyDescent="0.25"/>
    <row r="962" ht="15.75" hidden="1" customHeight="1" x14ac:dyDescent="0.25"/>
    <row r="963" ht="15.75" hidden="1" customHeight="1" x14ac:dyDescent="0.25"/>
    <row r="964" ht="15.75" hidden="1" customHeight="1" x14ac:dyDescent="0.25"/>
    <row r="965" ht="15.75" hidden="1" customHeight="1" x14ac:dyDescent="0.25"/>
    <row r="966" ht="15.75" hidden="1" customHeight="1" x14ac:dyDescent="0.25"/>
    <row r="967" ht="15.75" hidden="1" customHeight="1" x14ac:dyDescent="0.25"/>
    <row r="968" ht="15.75" hidden="1" customHeight="1" x14ac:dyDescent="0.25"/>
    <row r="969" ht="15.75" hidden="1" customHeight="1" x14ac:dyDescent="0.25"/>
    <row r="970" ht="15.75" hidden="1" customHeight="1" x14ac:dyDescent="0.25"/>
    <row r="971" ht="15.75" hidden="1" customHeight="1" x14ac:dyDescent="0.25"/>
    <row r="972" ht="15.75" hidden="1" customHeight="1" x14ac:dyDescent="0.25"/>
    <row r="973" ht="15.75" hidden="1" customHeight="1" x14ac:dyDescent="0.25"/>
    <row r="974" ht="15.75" hidden="1" customHeight="1" x14ac:dyDescent="0.25"/>
    <row r="975" ht="15.75" hidden="1" customHeight="1" x14ac:dyDescent="0.25"/>
    <row r="976" ht="15.75" hidden="1" customHeight="1" x14ac:dyDescent="0.25"/>
    <row r="977" ht="15.75" hidden="1" customHeight="1" x14ac:dyDescent="0.25"/>
    <row r="978" ht="15.75" hidden="1" customHeight="1" x14ac:dyDescent="0.25"/>
    <row r="979" ht="15.75" hidden="1" customHeight="1" x14ac:dyDescent="0.25"/>
    <row r="980" ht="15.75" hidden="1" customHeight="1" x14ac:dyDescent="0.25"/>
    <row r="981" ht="15.75" hidden="1" customHeight="1" x14ac:dyDescent="0.25"/>
    <row r="982" ht="15.75" hidden="1" customHeight="1" x14ac:dyDescent="0.25"/>
    <row r="983" ht="15.75" hidden="1" customHeight="1" x14ac:dyDescent="0.25"/>
    <row r="984" ht="15.75" hidden="1" customHeight="1" x14ac:dyDescent="0.25"/>
    <row r="985" ht="15.75" hidden="1" customHeight="1" x14ac:dyDescent="0.25"/>
    <row r="986" ht="15.75" hidden="1" customHeight="1" x14ac:dyDescent="0.25"/>
    <row r="987" ht="15.75" hidden="1" customHeight="1" x14ac:dyDescent="0.25"/>
    <row r="988" ht="15.75" hidden="1" customHeight="1" x14ac:dyDescent="0.25"/>
    <row r="989" ht="15.75" hidden="1" customHeight="1" x14ac:dyDescent="0.25"/>
    <row r="990" ht="15.75" hidden="1" customHeight="1" x14ac:dyDescent="0.25"/>
    <row r="991" ht="15.75" hidden="1" customHeight="1" x14ac:dyDescent="0.25"/>
    <row r="992" ht="15.75" hidden="1" customHeight="1" x14ac:dyDescent="0.25"/>
    <row r="993" ht="15.75" hidden="1" customHeight="1" x14ac:dyDescent="0.25"/>
    <row r="994" ht="15.75" hidden="1" customHeight="1" x14ac:dyDescent="0.25"/>
    <row r="995" ht="15.75" hidden="1" customHeight="1" x14ac:dyDescent="0.25"/>
    <row r="996" ht="15.75" hidden="1" customHeight="1" x14ac:dyDescent="0.25"/>
    <row r="997" ht="15.75" hidden="1" customHeight="1" x14ac:dyDescent="0.25"/>
    <row r="998" ht="15.75" hidden="1" customHeight="1" x14ac:dyDescent="0.25"/>
    <row r="999" ht="15.75" hidden="1" customHeight="1" x14ac:dyDescent="0.25"/>
    <row r="1000" ht="15.75" hidden="1" customHeight="1" x14ac:dyDescent="0.25"/>
  </sheetData>
  <mergeCells count="158">
    <mergeCell ref="M64:O65"/>
    <mergeCell ref="M66:O66"/>
    <mergeCell ref="M67:O67"/>
    <mergeCell ref="M68:O68"/>
    <mergeCell ref="M69:O69"/>
    <mergeCell ref="M70:O70"/>
    <mergeCell ref="M71:O71"/>
    <mergeCell ref="A1:D5"/>
    <mergeCell ref="B46:D48"/>
    <mergeCell ref="E46:E48"/>
    <mergeCell ref="F46:G48"/>
    <mergeCell ref="H46:I48"/>
    <mergeCell ref="J46:J48"/>
    <mergeCell ref="F52:G53"/>
    <mergeCell ref="H52:I53"/>
    <mergeCell ref="H45:I45"/>
    <mergeCell ref="M45:O45"/>
    <mergeCell ref="M46:O46"/>
    <mergeCell ref="M47:O47"/>
    <mergeCell ref="M48:O48"/>
    <mergeCell ref="M49:O49"/>
    <mergeCell ref="M50:O50"/>
    <mergeCell ref="B49:D51"/>
    <mergeCell ref="E49:E51"/>
    <mergeCell ref="F49:G51"/>
    <mergeCell ref="H49:I51"/>
    <mergeCell ref="J49:J51"/>
    <mergeCell ref="E52:E53"/>
    <mergeCell ref="J52:J53"/>
    <mergeCell ref="B52:D53"/>
    <mergeCell ref="M40:O40"/>
    <mergeCell ref="M41:O41"/>
    <mergeCell ref="A42:J42"/>
    <mergeCell ref="M42:O42"/>
    <mergeCell ref="A43:D44"/>
    <mergeCell ref="E43:E44"/>
    <mergeCell ref="B45:D45"/>
    <mergeCell ref="F43:G44"/>
    <mergeCell ref="F45:G45"/>
    <mergeCell ref="H43:I44"/>
    <mergeCell ref="J43:J44"/>
    <mergeCell ref="M43:O43"/>
    <mergeCell ref="M44:O44"/>
    <mergeCell ref="M51:O51"/>
    <mergeCell ref="M52:O52"/>
    <mergeCell ref="M53:O53"/>
    <mergeCell ref="D69:F70"/>
    <mergeCell ref="G69:G70"/>
    <mergeCell ref="H69:I70"/>
    <mergeCell ref="J69:J70"/>
    <mergeCell ref="K69:K70"/>
    <mergeCell ref="B61:D63"/>
    <mergeCell ref="B64:D68"/>
    <mergeCell ref="E64:F68"/>
    <mergeCell ref="G64:G68"/>
    <mergeCell ref="H64:I68"/>
    <mergeCell ref="J64:J68"/>
    <mergeCell ref="K64:K68"/>
    <mergeCell ref="A57:D58"/>
    <mergeCell ref="B59:D59"/>
    <mergeCell ref="E59:F59"/>
    <mergeCell ref="H59:I59"/>
    <mergeCell ref="E60:F60"/>
    <mergeCell ref="H60:I60"/>
    <mergeCell ref="M60:O60"/>
    <mergeCell ref="B60:D60"/>
    <mergeCell ref="E61:F63"/>
    <mergeCell ref="G61:G63"/>
    <mergeCell ref="H61:I63"/>
    <mergeCell ref="J61:J63"/>
    <mergeCell ref="K61:K63"/>
    <mergeCell ref="M61:O63"/>
    <mergeCell ref="E57:F58"/>
    <mergeCell ref="G57:G58"/>
    <mergeCell ref="H57:I58"/>
    <mergeCell ref="J57:J58"/>
    <mergeCell ref="K57:K58"/>
    <mergeCell ref="M58:O58"/>
    <mergeCell ref="M59:O59"/>
    <mergeCell ref="M54:O54"/>
    <mergeCell ref="M55:O55"/>
    <mergeCell ref="M56:O56"/>
    <mergeCell ref="M57:O57"/>
    <mergeCell ref="A56:K56"/>
    <mergeCell ref="M32:O32"/>
    <mergeCell ref="F32:F37"/>
    <mergeCell ref="D38:F39"/>
    <mergeCell ref="G38:G39"/>
    <mergeCell ref="H38:I39"/>
    <mergeCell ref="J38:J39"/>
    <mergeCell ref="K38:K39"/>
    <mergeCell ref="B32:D37"/>
    <mergeCell ref="E32:E37"/>
    <mergeCell ref="G32:G37"/>
    <mergeCell ref="H32:H37"/>
    <mergeCell ref="I32:I37"/>
    <mergeCell ref="J32:J37"/>
    <mergeCell ref="K32:K37"/>
    <mergeCell ref="M33:O33"/>
    <mergeCell ref="M34:O34"/>
    <mergeCell ref="M35:O35"/>
    <mergeCell ref="M36:O36"/>
    <mergeCell ref="M37:O37"/>
    <mergeCell ref="M38:O38"/>
    <mergeCell ref="M39:O39"/>
    <mergeCell ref="B29:D31"/>
    <mergeCell ref="E29:E31"/>
    <mergeCell ref="F29:F31"/>
    <mergeCell ref="G29:G31"/>
    <mergeCell ref="H29:H31"/>
    <mergeCell ref="I29:I31"/>
    <mergeCell ref="J29:J31"/>
    <mergeCell ref="K29:K31"/>
    <mergeCell ref="M29:O30"/>
    <mergeCell ref="M31:O31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M21:N21"/>
    <mergeCell ref="M25:N25"/>
    <mergeCell ref="H8:J8"/>
    <mergeCell ref="H9:H10"/>
    <mergeCell ref="J9:J10"/>
    <mergeCell ref="H12:H13"/>
    <mergeCell ref="J12:J13"/>
    <mergeCell ref="Q15:S23"/>
    <mergeCell ref="M16:O16"/>
    <mergeCell ref="M23:N23"/>
    <mergeCell ref="P6:P9"/>
    <mergeCell ref="Q6:S9"/>
    <mergeCell ref="Q10:S10"/>
    <mergeCell ref="M18:M19"/>
    <mergeCell ref="N18:O19"/>
    <mergeCell ref="A16:K16"/>
    <mergeCell ref="A17:D18"/>
    <mergeCell ref="E17:F18"/>
    <mergeCell ref="G17:G18"/>
    <mergeCell ref="H17:I18"/>
    <mergeCell ref="J17:J18"/>
    <mergeCell ref="K17:K18"/>
    <mergeCell ref="P18:P19"/>
    <mergeCell ref="B19:D19"/>
    <mergeCell ref="B8:D8"/>
    <mergeCell ref="B9:B10"/>
    <mergeCell ref="D9:D10"/>
    <mergeCell ref="B12:B13"/>
    <mergeCell ref="D12:D13"/>
    <mergeCell ref="I1:I2"/>
    <mergeCell ref="J1:K2"/>
    <mergeCell ref="F3:H4"/>
    <mergeCell ref="I3:J4"/>
    <mergeCell ref="I5:J5"/>
  </mergeCells>
  <conditionalFormatting sqref="F3:H4">
    <cfRule type="notContainsBlanks" dxfId="1" priority="1">
      <formula>LEN(TRIM(F3))&gt;0</formula>
    </cfRule>
  </conditionalFormatting>
  <conditionalFormatting sqref="H12:H13">
    <cfRule type="notContainsBlanks" dxfId="0" priority="2">
      <formula>LEN(TRIM(H12))&gt;0</formula>
    </cfRule>
  </conditionalFormatting>
  <pageMargins left="0.7" right="0.7" top="0.75" bottom="0.75" header="0" footer="0"/>
  <pageSetup paperSize="9" scale="38" orientation="portrait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000-000000000000}">
          <x14:formula1>
            <xm:f>'Página de inicio'!$D$16:$D$35</xm:f>
          </x14:formula1>
          <xm:sqref>F19:F28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B2:F1000"/>
  <sheetViews>
    <sheetView showGridLines="0" workbookViewId="0">
      <selection activeCell="B9" sqref="B9:F11"/>
    </sheetView>
  </sheetViews>
  <sheetFormatPr baseColWidth="10" defaultColWidth="14.42578125" defaultRowHeight="15" customHeight="1" x14ac:dyDescent="0.25"/>
  <cols>
    <col min="1" max="2" width="14.42578125" style="1" customWidth="1"/>
    <col min="3" max="3" width="3.28515625" style="1" customWidth="1"/>
    <col min="4" max="4" width="32.5703125" style="1" customWidth="1"/>
    <col min="5" max="6" width="14.42578125" style="1" customWidth="1"/>
    <col min="7" max="16384" width="14.42578125" style="1"/>
  </cols>
  <sheetData>
    <row r="2" spans="2:6" x14ac:dyDescent="0.25">
      <c r="B2" s="176" t="s">
        <v>66</v>
      </c>
      <c r="C2" s="177"/>
      <c r="D2" s="177"/>
      <c r="E2" s="177"/>
      <c r="F2" s="177"/>
    </row>
    <row r="3" spans="2:6" ht="15" customHeight="1" x14ac:dyDescent="0.25">
      <c r="B3" s="177"/>
      <c r="C3" s="177"/>
      <c r="D3" s="177"/>
      <c r="E3" s="177"/>
      <c r="F3" s="177"/>
    </row>
    <row r="4" spans="2:6" ht="15" customHeight="1" x14ac:dyDescent="0.25">
      <c r="B4" s="177"/>
      <c r="C4" s="177"/>
      <c r="D4" s="177"/>
      <c r="E4" s="177"/>
      <c r="F4" s="177"/>
    </row>
    <row r="5" spans="2:6" ht="15" customHeight="1" x14ac:dyDescent="0.25">
      <c r="B5" s="177"/>
      <c r="C5" s="177"/>
      <c r="D5" s="177"/>
      <c r="E5" s="177"/>
      <c r="F5" s="177"/>
    </row>
    <row r="6" spans="2:6" ht="15" customHeight="1" x14ac:dyDescent="0.25">
      <c r="B6" s="177"/>
      <c r="C6" s="177"/>
      <c r="D6" s="177"/>
      <c r="E6" s="177"/>
      <c r="F6" s="177"/>
    </row>
    <row r="9" spans="2:6" x14ac:dyDescent="0.25">
      <c r="B9" s="178" t="s">
        <v>67</v>
      </c>
      <c r="C9" s="90"/>
      <c r="D9" s="90"/>
      <c r="E9" s="90"/>
      <c r="F9" s="90"/>
    </row>
    <row r="10" spans="2:6" ht="15" customHeight="1" x14ac:dyDescent="0.25">
      <c r="B10" s="90"/>
      <c r="C10" s="90"/>
      <c r="D10" s="90"/>
      <c r="E10" s="90"/>
      <c r="F10" s="90"/>
    </row>
    <row r="11" spans="2:6" ht="15" customHeight="1" x14ac:dyDescent="0.25">
      <c r="B11" s="90"/>
      <c r="C11" s="90"/>
      <c r="D11" s="90"/>
      <c r="E11" s="90"/>
      <c r="F11" s="90"/>
    </row>
    <row r="14" spans="2:6" x14ac:dyDescent="0.25">
      <c r="C14" s="58"/>
      <c r="D14" s="179" t="s">
        <v>68</v>
      </c>
    </row>
    <row r="15" spans="2:6" x14ac:dyDescent="0.25">
      <c r="C15" s="59" t="s">
        <v>69</v>
      </c>
      <c r="D15" s="180"/>
    </row>
    <row r="16" spans="2:6" x14ac:dyDescent="0.25">
      <c r="C16" s="59">
        <v>1</v>
      </c>
      <c r="D16" s="60" t="s">
        <v>70</v>
      </c>
    </row>
    <row r="17" spans="3:4" x14ac:dyDescent="0.25">
      <c r="C17" s="59">
        <v>2</v>
      </c>
      <c r="D17" s="60" t="s">
        <v>71</v>
      </c>
    </row>
    <row r="18" spans="3:4" x14ac:dyDescent="0.25">
      <c r="C18" s="59">
        <v>3</v>
      </c>
      <c r="D18" s="60" t="s">
        <v>72</v>
      </c>
    </row>
    <row r="19" spans="3:4" x14ac:dyDescent="0.25">
      <c r="C19" s="59">
        <v>4</v>
      </c>
      <c r="D19" s="60" t="s">
        <v>71</v>
      </c>
    </row>
    <row r="20" spans="3:4" x14ac:dyDescent="0.25">
      <c r="C20" s="59">
        <v>5</v>
      </c>
      <c r="D20" s="60" t="s">
        <v>73</v>
      </c>
    </row>
    <row r="21" spans="3:4" ht="15.75" customHeight="1" x14ac:dyDescent="0.25">
      <c r="C21" s="59">
        <v>6</v>
      </c>
      <c r="D21" s="60" t="s">
        <v>34</v>
      </c>
    </row>
    <row r="22" spans="3:4" ht="15.75" customHeight="1" x14ac:dyDescent="0.25">
      <c r="C22" s="59">
        <v>7</v>
      </c>
      <c r="D22" s="60" t="s">
        <v>73</v>
      </c>
    </row>
    <row r="23" spans="3:4" ht="15.75" customHeight="1" x14ac:dyDescent="0.25">
      <c r="C23" s="59">
        <v>8</v>
      </c>
      <c r="D23" s="60" t="s">
        <v>74</v>
      </c>
    </row>
    <row r="24" spans="3:4" ht="15.75" customHeight="1" x14ac:dyDescent="0.25">
      <c r="C24" s="59">
        <v>9</v>
      </c>
      <c r="D24" s="60" t="s">
        <v>27</v>
      </c>
    </row>
    <row r="25" spans="3:4" ht="15.75" customHeight="1" x14ac:dyDescent="0.25">
      <c r="C25" s="59">
        <v>10</v>
      </c>
      <c r="D25" s="60" t="s">
        <v>24</v>
      </c>
    </row>
    <row r="26" spans="3:4" ht="15.75" customHeight="1" x14ac:dyDescent="0.25">
      <c r="C26" s="59">
        <v>11</v>
      </c>
      <c r="D26" s="60" t="s">
        <v>75</v>
      </c>
    </row>
    <row r="27" spans="3:4" ht="15.75" customHeight="1" x14ac:dyDescent="0.25">
      <c r="C27" s="59">
        <v>12</v>
      </c>
      <c r="D27" s="60" t="s">
        <v>76</v>
      </c>
    </row>
    <row r="28" spans="3:4" ht="15.75" customHeight="1" x14ac:dyDescent="0.25">
      <c r="C28" s="59">
        <v>13</v>
      </c>
      <c r="D28" s="60" t="s">
        <v>77</v>
      </c>
    </row>
    <row r="29" spans="3:4" ht="15.75" customHeight="1" x14ac:dyDescent="0.25">
      <c r="C29" s="59">
        <v>14</v>
      </c>
      <c r="D29" s="60" t="s">
        <v>78</v>
      </c>
    </row>
    <row r="30" spans="3:4" ht="15.75" customHeight="1" x14ac:dyDescent="0.25">
      <c r="C30" s="59">
        <v>15</v>
      </c>
      <c r="D30" s="58"/>
    </row>
    <row r="31" spans="3:4" ht="15.75" customHeight="1" x14ac:dyDescent="0.25">
      <c r="C31" s="59">
        <v>16</v>
      </c>
      <c r="D31" s="58"/>
    </row>
    <row r="32" spans="3:4" ht="15.75" customHeight="1" x14ac:dyDescent="0.25">
      <c r="C32" s="59">
        <v>17</v>
      </c>
      <c r="D32" s="58"/>
    </row>
    <row r="33" spans="3:4" ht="15.75" customHeight="1" x14ac:dyDescent="0.25">
      <c r="C33" s="59">
        <v>18</v>
      </c>
      <c r="D33" s="58"/>
    </row>
    <row r="34" spans="3:4" ht="15.75" customHeight="1" x14ac:dyDescent="0.25">
      <c r="C34" s="59">
        <v>19</v>
      </c>
      <c r="D34" s="58"/>
    </row>
    <row r="35" spans="3:4" ht="15.75" customHeight="1" x14ac:dyDescent="0.25">
      <c r="C35" s="59">
        <v>20</v>
      </c>
      <c r="D35" s="58"/>
    </row>
    <row r="36" spans="3:4" ht="15.75" customHeight="1" x14ac:dyDescent="0.25"/>
    <row r="37" spans="3:4" ht="15.75" customHeight="1" x14ac:dyDescent="0.25"/>
    <row r="38" spans="3:4" ht="15.75" customHeight="1" x14ac:dyDescent="0.25"/>
    <row r="39" spans="3:4" ht="15.75" customHeight="1" x14ac:dyDescent="0.25"/>
    <row r="40" spans="3:4" ht="15.75" customHeight="1" x14ac:dyDescent="0.25"/>
    <row r="41" spans="3:4" ht="15.75" customHeight="1" x14ac:dyDescent="0.25"/>
    <row r="42" spans="3:4" ht="15.75" customHeight="1" x14ac:dyDescent="0.25"/>
    <row r="43" spans="3:4" ht="15.75" customHeight="1" x14ac:dyDescent="0.25"/>
    <row r="44" spans="3:4" ht="15.75" customHeight="1" x14ac:dyDescent="0.25"/>
    <row r="45" spans="3:4" ht="15.75" customHeight="1" x14ac:dyDescent="0.25"/>
    <row r="46" spans="3:4" ht="15.75" customHeight="1" x14ac:dyDescent="0.25"/>
    <row r="47" spans="3:4" ht="15.75" customHeight="1" x14ac:dyDescent="0.25"/>
    <row r="48" spans="3:4" ht="15.75" customHeight="1" x14ac:dyDescent="0.25"/>
    <row r="49" s="1" customFormat="1" ht="15.75" customHeight="1" x14ac:dyDescent="0.25"/>
    <row r="50" s="1" customFormat="1" ht="15.75" customHeight="1" x14ac:dyDescent="0.25"/>
    <row r="51" s="1" customFormat="1" ht="15.75" customHeight="1" x14ac:dyDescent="0.25"/>
    <row r="52" s="1" customFormat="1" ht="15.75" customHeight="1" x14ac:dyDescent="0.25"/>
    <row r="53" s="1" customFormat="1" ht="15.75" customHeight="1" x14ac:dyDescent="0.25"/>
    <row r="54" s="1" customFormat="1" ht="15.75" customHeight="1" x14ac:dyDescent="0.25"/>
    <row r="55" s="1" customFormat="1" ht="15.75" customHeight="1" x14ac:dyDescent="0.25"/>
    <row r="56" s="1" customFormat="1" ht="15.75" customHeight="1" x14ac:dyDescent="0.25"/>
    <row r="57" s="1" customFormat="1" ht="15.75" customHeight="1" x14ac:dyDescent="0.25"/>
    <row r="58" s="1" customFormat="1" ht="15.75" customHeight="1" x14ac:dyDescent="0.25"/>
    <row r="59" s="1" customFormat="1" ht="15.75" customHeight="1" x14ac:dyDescent="0.25"/>
    <row r="60" s="1" customFormat="1" ht="15.75" customHeight="1" x14ac:dyDescent="0.25"/>
    <row r="61" s="1" customFormat="1" ht="15.75" customHeight="1" x14ac:dyDescent="0.25"/>
    <row r="62" s="1" customFormat="1" ht="15.75" customHeight="1" x14ac:dyDescent="0.25"/>
    <row r="63" s="1" customFormat="1" ht="15.75" customHeight="1" x14ac:dyDescent="0.25"/>
    <row r="64" s="1" customFormat="1" ht="15.75" customHeight="1" x14ac:dyDescent="0.25"/>
    <row r="65" s="1" customFormat="1" ht="15.75" customHeight="1" x14ac:dyDescent="0.25"/>
    <row r="66" s="1" customFormat="1" ht="15.75" customHeight="1" x14ac:dyDescent="0.25"/>
    <row r="67" s="1" customFormat="1" ht="15.75" customHeight="1" x14ac:dyDescent="0.25"/>
    <row r="68" s="1" customFormat="1" ht="15.75" customHeight="1" x14ac:dyDescent="0.25"/>
    <row r="69" s="1" customFormat="1" ht="15.75" customHeight="1" x14ac:dyDescent="0.25"/>
    <row r="70" s="1" customFormat="1" ht="15.75" customHeight="1" x14ac:dyDescent="0.25"/>
    <row r="71" s="1" customFormat="1" ht="15.75" customHeight="1" x14ac:dyDescent="0.25"/>
    <row r="72" s="1" customFormat="1" ht="15.75" customHeight="1" x14ac:dyDescent="0.25"/>
    <row r="73" s="1" customFormat="1" ht="15.75" customHeight="1" x14ac:dyDescent="0.25"/>
    <row r="74" s="1" customFormat="1" ht="15.75" customHeight="1" x14ac:dyDescent="0.25"/>
    <row r="75" s="1" customFormat="1" ht="15.75" customHeight="1" x14ac:dyDescent="0.25"/>
    <row r="76" s="1" customFormat="1" ht="15.75" customHeight="1" x14ac:dyDescent="0.25"/>
    <row r="77" s="1" customFormat="1" ht="15.75" customHeight="1" x14ac:dyDescent="0.25"/>
    <row r="78" s="1" customFormat="1" ht="15.75" customHeight="1" x14ac:dyDescent="0.25"/>
    <row r="79" s="1" customFormat="1" ht="15.75" customHeight="1" x14ac:dyDescent="0.25"/>
    <row r="80" s="1" customFormat="1" ht="15.75" customHeight="1" x14ac:dyDescent="0.25"/>
    <row r="81" s="1" customFormat="1" ht="15.75" customHeight="1" x14ac:dyDescent="0.25"/>
    <row r="82" s="1" customFormat="1" ht="15.75" customHeight="1" x14ac:dyDescent="0.25"/>
    <row r="83" s="1" customFormat="1" ht="15.75" customHeight="1" x14ac:dyDescent="0.25"/>
    <row r="84" s="1" customFormat="1" ht="15.75" customHeight="1" x14ac:dyDescent="0.25"/>
    <row r="85" s="1" customFormat="1" ht="15.75" customHeight="1" x14ac:dyDescent="0.25"/>
    <row r="86" s="1" customFormat="1" ht="15.75" customHeight="1" x14ac:dyDescent="0.25"/>
    <row r="87" s="1" customFormat="1" ht="15.75" customHeight="1" x14ac:dyDescent="0.25"/>
    <row r="88" s="1" customFormat="1" ht="15.75" customHeight="1" x14ac:dyDescent="0.25"/>
    <row r="89" s="1" customFormat="1" ht="15.75" customHeight="1" x14ac:dyDescent="0.25"/>
    <row r="90" s="1" customFormat="1" ht="15.75" customHeight="1" x14ac:dyDescent="0.25"/>
    <row r="91" s="1" customFormat="1" ht="15.75" customHeight="1" x14ac:dyDescent="0.25"/>
    <row r="92" s="1" customFormat="1" ht="15.75" customHeight="1" x14ac:dyDescent="0.25"/>
    <row r="93" s="1" customFormat="1" ht="15.75" customHeight="1" x14ac:dyDescent="0.25"/>
    <row r="94" s="1" customFormat="1" ht="15.75" customHeight="1" x14ac:dyDescent="0.25"/>
    <row r="95" s="1" customFormat="1" ht="15.75" customHeight="1" x14ac:dyDescent="0.25"/>
    <row r="96" s="1" customFormat="1" ht="15.75" customHeight="1" x14ac:dyDescent="0.25"/>
    <row r="97" s="1" customFormat="1" ht="15.75" customHeight="1" x14ac:dyDescent="0.25"/>
    <row r="98" s="1" customFormat="1" ht="15.75" customHeight="1" x14ac:dyDescent="0.25"/>
    <row r="99" s="1" customFormat="1" ht="15.75" customHeight="1" x14ac:dyDescent="0.25"/>
    <row r="100" s="1" customFormat="1" ht="15.75" customHeight="1" x14ac:dyDescent="0.25"/>
    <row r="101" s="1" customFormat="1" ht="15.75" customHeight="1" x14ac:dyDescent="0.25"/>
    <row r="102" s="1" customFormat="1" ht="15.75" customHeight="1" x14ac:dyDescent="0.25"/>
    <row r="103" s="1" customFormat="1" ht="15.75" customHeight="1" x14ac:dyDescent="0.25"/>
    <row r="104" s="1" customFormat="1" ht="15.75" customHeight="1" x14ac:dyDescent="0.25"/>
    <row r="105" s="1" customFormat="1" ht="15.75" customHeight="1" x14ac:dyDescent="0.25"/>
    <row r="106" s="1" customFormat="1" ht="15.75" customHeight="1" x14ac:dyDescent="0.25"/>
    <row r="107" s="1" customFormat="1" ht="15.75" customHeight="1" x14ac:dyDescent="0.25"/>
    <row r="108" s="1" customFormat="1" ht="15.75" customHeight="1" x14ac:dyDescent="0.25"/>
    <row r="109" s="1" customFormat="1" ht="15.75" customHeight="1" x14ac:dyDescent="0.25"/>
    <row r="110" s="1" customFormat="1" ht="15.75" customHeight="1" x14ac:dyDescent="0.25"/>
    <row r="111" s="1" customFormat="1" ht="15.75" customHeight="1" x14ac:dyDescent="0.25"/>
    <row r="112" s="1" customFormat="1" ht="15.75" customHeight="1" x14ac:dyDescent="0.25"/>
    <row r="113" s="1" customFormat="1" ht="15.75" customHeight="1" x14ac:dyDescent="0.25"/>
    <row r="114" s="1" customFormat="1" ht="15.75" customHeight="1" x14ac:dyDescent="0.25"/>
    <row r="115" s="1" customFormat="1" ht="15.75" customHeight="1" x14ac:dyDescent="0.25"/>
    <row r="116" s="1" customFormat="1" ht="15.75" customHeight="1" x14ac:dyDescent="0.25"/>
    <row r="117" s="1" customFormat="1" ht="15.75" customHeight="1" x14ac:dyDescent="0.25"/>
    <row r="118" s="1" customFormat="1" ht="15.75" customHeight="1" x14ac:dyDescent="0.25"/>
    <row r="119" s="1" customFormat="1" ht="15.75" customHeight="1" x14ac:dyDescent="0.25"/>
    <row r="120" s="1" customFormat="1" ht="15.75" customHeight="1" x14ac:dyDescent="0.25"/>
    <row r="121" s="1" customFormat="1" ht="15.75" customHeight="1" x14ac:dyDescent="0.25"/>
    <row r="122" s="1" customFormat="1" ht="15.75" customHeight="1" x14ac:dyDescent="0.25"/>
    <row r="123" s="1" customFormat="1" ht="15.75" customHeight="1" x14ac:dyDescent="0.25"/>
    <row r="124" s="1" customFormat="1" ht="15.75" customHeight="1" x14ac:dyDescent="0.25"/>
    <row r="125" s="1" customFormat="1" ht="15.75" customHeight="1" x14ac:dyDescent="0.25"/>
    <row r="126" s="1" customFormat="1" ht="15.75" customHeight="1" x14ac:dyDescent="0.25"/>
    <row r="127" s="1" customFormat="1" ht="15.75" customHeight="1" x14ac:dyDescent="0.25"/>
    <row r="128" s="1" customFormat="1" ht="15.75" customHeight="1" x14ac:dyDescent="0.25"/>
    <row r="129" s="1" customFormat="1" ht="15.75" customHeight="1" x14ac:dyDescent="0.25"/>
    <row r="130" s="1" customFormat="1" ht="15.75" customHeight="1" x14ac:dyDescent="0.25"/>
    <row r="131" s="1" customFormat="1" ht="15.75" customHeight="1" x14ac:dyDescent="0.25"/>
    <row r="132" s="1" customFormat="1" ht="15.75" customHeight="1" x14ac:dyDescent="0.25"/>
    <row r="133" s="1" customFormat="1" ht="15.75" customHeight="1" x14ac:dyDescent="0.25"/>
    <row r="134" s="1" customFormat="1" ht="15.75" customHeight="1" x14ac:dyDescent="0.25"/>
    <row r="135" s="1" customFormat="1" ht="15.75" customHeight="1" x14ac:dyDescent="0.25"/>
    <row r="136" s="1" customFormat="1" ht="15.75" customHeight="1" x14ac:dyDescent="0.25"/>
    <row r="137" s="1" customFormat="1" ht="15.75" customHeight="1" x14ac:dyDescent="0.25"/>
    <row r="138" s="1" customFormat="1" ht="15.75" customHeight="1" x14ac:dyDescent="0.25"/>
    <row r="139" s="1" customFormat="1" ht="15.75" customHeight="1" x14ac:dyDescent="0.25"/>
    <row r="140" s="1" customFormat="1" ht="15.75" customHeight="1" x14ac:dyDescent="0.25"/>
    <row r="141" s="1" customFormat="1" ht="15.75" customHeight="1" x14ac:dyDescent="0.25"/>
    <row r="142" s="1" customFormat="1" ht="15.75" customHeight="1" x14ac:dyDescent="0.25"/>
    <row r="143" s="1" customFormat="1" ht="15.75" customHeight="1" x14ac:dyDescent="0.25"/>
    <row r="144" s="1" customFormat="1" ht="15.75" customHeight="1" x14ac:dyDescent="0.25"/>
    <row r="145" s="1" customFormat="1" ht="15.75" customHeight="1" x14ac:dyDescent="0.25"/>
    <row r="146" s="1" customFormat="1" ht="15.75" customHeight="1" x14ac:dyDescent="0.25"/>
    <row r="147" s="1" customFormat="1" ht="15.75" customHeight="1" x14ac:dyDescent="0.25"/>
    <row r="148" s="1" customFormat="1" ht="15.75" customHeight="1" x14ac:dyDescent="0.25"/>
    <row r="149" s="1" customFormat="1" ht="15.75" customHeight="1" x14ac:dyDescent="0.25"/>
    <row r="150" s="1" customFormat="1" ht="15.75" customHeight="1" x14ac:dyDescent="0.25"/>
    <row r="151" s="1" customFormat="1" ht="15.75" customHeight="1" x14ac:dyDescent="0.25"/>
    <row r="152" s="1" customFormat="1" ht="15.75" customHeight="1" x14ac:dyDescent="0.25"/>
    <row r="153" s="1" customFormat="1" ht="15.75" customHeight="1" x14ac:dyDescent="0.25"/>
    <row r="154" s="1" customFormat="1" ht="15.75" customHeight="1" x14ac:dyDescent="0.25"/>
    <row r="155" s="1" customFormat="1" ht="15.75" customHeight="1" x14ac:dyDescent="0.25"/>
    <row r="156" s="1" customFormat="1" ht="15.75" customHeight="1" x14ac:dyDescent="0.25"/>
    <row r="157" s="1" customFormat="1" ht="15.75" customHeight="1" x14ac:dyDescent="0.25"/>
    <row r="158" s="1" customFormat="1" ht="15.75" customHeight="1" x14ac:dyDescent="0.25"/>
    <row r="159" s="1" customFormat="1" ht="15.75" customHeight="1" x14ac:dyDescent="0.25"/>
    <row r="160" s="1" customFormat="1" ht="15.75" customHeight="1" x14ac:dyDescent="0.25"/>
    <row r="161" s="1" customFormat="1" ht="15.75" customHeight="1" x14ac:dyDescent="0.25"/>
    <row r="162" s="1" customFormat="1" ht="15.75" customHeight="1" x14ac:dyDescent="0.25"/>
    <row r="163" s="1" customFormat="1" ht="15.75" customHeight="1" x14ac:dyDescent="0.25"/>
    <row r="164" s="1" customFormat="1" ht="15.75" customHeight="1" x14ac:dyDescent="0.25"/>
    <row r="165" s="1" customFormat="1" ht="15.75" customHeight="1" x14ac:dyDescent="0.25"/>
    <row r="166" s="1" customFormat="1" ht="15.75" customHeight="1" x14ac:dyDescent="0.25"/>
    <row r="167" s="1" customFormat="1" ht="15.75" customHeight="1" x14ac:dyDescent="0.25"/>
    <row r="168" s="1" customFormat="1" ht="15.75" customHeight="1" x14ac:dyDescent="0.25"/>
    <row r="169" s="1" customFormat="1" ht="15.75" customHeight="1" x14ac:dyDescent="0.25"/>
    <row r="170" s="1" customFormat="1" ht="15.75" customHeight="1" x14ac:dyDescent="0.25"/>
    <row r="171" s="1" customFormat="1" ht="15.75" customHeight="1" x14ac:dyDescent="0.25"/>
    <row r="172" s="1" customFormat="1" ht="15.75" customHeight="1" x14ac:dyDescent="0.25"/>
    <row r="173" s="1" customFormat="1" ht="15.75" customHeight="1" x14ac:dyDescent="0.25"/>
    <row r="174" s="1" customFormat="1" ht="15.75" customHeight="1" x14ac:dyDescent="0.25"/>
    <row r="175" s="1" customFormat="1" ht="15.75" customHeight="1" x14ac:dyDescent="0.25"/>
    <row r="176" s="1" customFormat="1" ht="15.75" customHeight="1" x14ac:dyDescent="0.25"/>
    <row r="177" s="1" customFormat="1" ht="15.75" customHeight="1" x14ac:dyDescent="0.25"/>
    <row r="178" s="1" customFormat="1" ht="15.75" customHeight="1" x14ac:dyDescent="0.25"/>
    <row r="179" s="1" customFormat="1" ht="15.75" customHeight="1" x14ac:dyDescent="0.25"/>
    <row r="180" s="1" customFormat="1" ht="15.75" customHeight="1" x14ac:dyDescent="0.25"/>
    <row r="181" s="1" customFormat="1" ht="15.75" customHeight="1" x14ac:dyDescent="0.25"/>
    <row r="182" s="1" customFormat="1" ht="15.75" customHeight="1" x14ac:dyDescent="0.25"/>
    <row r="183" s="1" customFormat="1" ht="15.75" customHeight="1" x14ac:dyDescent="0.25"/>
    <row r="184" s="1" customFormat="1" ht="15.75" customHeight="1" x14ac:dyDescent="0.25"/>
    <row r="185" s="1" customFormat="1" ht="15.75" customHeight="1" x14ac:dyDescent="0.25"/>
    <row r="186" s="1" customFormat="1" ht="15.75" customHeight="1" x14ac:dyDescent="0.25"/>
    <row r="187" s="1" customFormat="1" ht="15.75" customHeight="1" x14ac:dyDescent="0.25"/>
    <row r="188" s="1" customFormat="1" ht="15.75" customHeight="1" x14ac:dyDescent="0.25"/>
    <row r="189" s="1" customFormat="1" ht="15.75" customHeight="1" x14ac:dyDescent="0.25"/>
    <row r="190" s="1" customFormat="1" ht="15.75" customHeight="1" x14ac:dyDescent="0.25"/>
    <row r="191" s="1" customFormat="1" ht="15.75" customHeight="1" x14ac:dyDescent="0.25"/>
    <row r="192" s="1" customFormat="1" ht="15.75" customHeight="1" x14ac:dyDescent="0.25"/>
    <row r="193" s="1" customFormat="1" ht="15.75" customHeight="1" x14ac:dyDescent="0.25"/>
    <row r="194" s="1" customFormat="1" ht="15.75" customHeight="1" x14ac:dyDescent="0.25"/>
    <row r="195" s="1" customFormat="1" ht="15.75" customHeight="1" x14ac:dyDescent="0.25"/>
    <row r="196" s="1" customFormat="1" ht="15.75" customHeight="1" x14ac:dyDescent="0.25"/>
    <row r="197" s="1" customFormat="1" ht="15.75" customHeight="1" x14ac:dyDescent="0.25"/>
    <row r="198" s="1" customFormat="1" ht="15.75" customHeight="1" x14ac:dyDescent="0.25"/>
    <row r="199" s="1" customFormat="1" ht="15.75" customHeight="1" x14ac:dyDescent="0.25"/>
    <row r="200" s="1" customFormat="1" ht="15.75" customHeight="1" x14ac:dyDescent="0.25"/>
    <row r="201" s="1" customFormat="1" ht="15.75" customHeight="1" x14ac:dyDescent="0.25"/>
    <row r="202" s="1" customFormat="1" ht="15.75" customHeight="1" x14ac:dyDescent="0.25"/>
    <row r="203" s="1" customFormat="1" ht="15.75" customHeight="1" x14ac:dyDescent="0.25"/>
    <row r="204" s="1" customFormat="1" ht="15.75" customHeight="1" x14ac:dyDescent="0.25"/>
    <row r="205" s="1" customFormat="1" ht="15.75" customHeight="1" x14ac:dyDescent="0.25"/>
    <row r="206" s="1" customFormat="1" ht="15.75" customHeight="1" x14ac:dyDescent="0.25"/>
    <row r="207" s="1" customFormat="1" ht="15.75" customHeight="1" x14ac:dyDescent="0.25"/>
    <row r="208" s="1" customFormat="1" ht="15.75" customHeight="1" x14ac:dyDescent="0.25"/>
    <row r="209" s="1" customFormat="1" ht="15.75" customHeight="1" x14ac:dyDescent="0.25"/>
    <row r="210" s="1" customFormat="1" ht="15.75" customHeight="1" x14ac:dyDescent="0.25"/>
    <row r="211" s="1" customFormat="1" ht="15.75" customHeight="1" x14ac:dyDescent="0.25"/>
    <row r="212" s="1" customFormat="1" ht="15.75" customHeight="1" x14ac:dyDescent="0.25"/>
    <row r="213" s="1" customFormat="1" ht="15.75" customHeight="1" x14ac:dyDescent="0.25"/>
    <row r="214" s="1" customFormat="1" ht="15.75" customHeight="1" x14ac:dyDescent="0.25"/>
    <row r="215" s="1" customFormat="1" ht="15.75" customHeight="1" x14ac:dyDescent="0.25"/>
    <row r="216" s="1" customFormat="1" ht="15.75" customHeight="1" x14ac:dyDescent="0.25"/>
    <row r="217" s="1" customFormat="1" ht="15.75" customHeight="1" x14ac:dyDescent="0.25"/>
    <row r="218" s="1" customFormat="1" ht="15.75" customHeight="1" x14ac:dyDescent="0.25"/>
    <row r="219" s="1" customFormat="1" ht="15.75" customHeight="1" x14ac:dyDescent="0.25"/>
    <row r="220" s="1" customFormat="1" ht="15.75" customHeight="1" x14ac:dyDescent="0.25"/>
    <row r="221" s="1" customFormat="1" ht="15.75" customHeight="1" x14ac:dyDescent="0.25"/>
    <row r="222" s="1" customFormat="1" ht="15.75" customHeight="1" x14ac:dyDescent="0.25"/>
    <row r="223" s="1" customFormat="1" ht="15.75" customHeight="1" x14ac:dyDescent="0.25"/>
    <row r="224" s="1" customFormat="1" ht="15.75" customHeight="1" x14ac:dyDescent="0.25"/>
    <row r="225" s="1" customFormat="1" ht="15.75" customHeight="1" x14ac:dyDescent="0.25"/>
    <row r="226" s="1" customFormat="1" ht="15.75" customHeight="1" x14ac:dyDescent="0.25"/>
    <row r="227" s="1" customFormat="1" ht="15.75" customHeight="1" x14ac:dyDescent="0.25"/>
    <row r="228" s="1" customFormat="1" ht="15.75" customHeight="1" x14ac:dyDescent="0.25"/>
    <row r="229" s="1" customFormat="1" ht="15.75" customHeight="1" x14ac:dyDescent="0.25"/>
    <row r="230" s="1" customFormat="1" ht="15.75" customHeight="1" x14ac:dyDescent="0.25"/>
    <row r="231" s="1" customFormat="1" ht="15.75" customHeight="1" x14ac:dyDescent="0.25"/>
    <row r="232" s="1" customFormat="1" ht="15.75" customHeight="1" x14ac:dyDescent="0.25"/>
    <row r="233" s="1" customFormat="1" ht="15.75" customHeight="1" x14ac:dyDescent="0.25"/>
    <row r="234" s="1" customFormat="1" ht="15.75" customHeight="1" x14ac:dyDescent="0.25"/>
    <row r="235" s="1" customFormat="1" ht="15.75" customHeight="1" x14ac:dyDescent="0.25"/>
    <row r="236" s="1" customFormat="1" ht="15.75" customHeight="1" x14ac:dyDescent="0.25"/>
    <row r="237" s="1" customFormat="1" ht="15.75" customHeight="1" x14ac:dyDescent="0.25"/>
    <row r="238" s="1" customFormat="1" ht="15.75" customHeight="1" x14ac:dyDescent="0.25"/>
    <row r="239" s="1" customFormat="1" ht="15.75" customHeight="1" x14ac:dyDescent="0.25"/>
    <row r="240" s="1" customFormat="1" ht="15.75" customHeight="1" x14ac:dyDescent="0.25"/>
    <row r="241" s="1" customFormat="1" ht="15.75" customHeight="1" x14ac:dyDescent="0.25"/>
    <row r="242" s="1" customFormat="1" ht="15.75" customHeight="1" x14ac:dyDescent="0.25"/>
    <row r="243" s="1" customFormat="1" ht="15.75" customHeight="1" x14ac:dyDescent="0.25"/>
    <row r="244" s="1" customFormat="1" ht="15.75" customHeight="1" x14ac:dyDescent="0.25"/>
    <row r="245" s="1" customFormat="1" ht="15.75" customHeight="1" x14ac:dyDescent="0.25"/>
    <row r="246" s="1" customFormat="1" ht="15.75" customHeight="1" x14ac:dyDescent="0.25"/>
    <row r="247" s="1" customFormat="1" ht="15.75" customHeight="1" x14ac:dyDescent="0.25"/>
    <row r="248" s="1" customFormat="1" ht="15.75" customHeight="1" x14ac:dyDescent="0.25"/>
    <row r="249" s="1" customFormat="1" ht="15.75" customHeight="1" x14ac:dyDescent="0.25"/>
    <row r="250" s="1" customFormat="1" ht="15.75" customHeight="1" x14ac:dyDescent="0.25"/>
    <row r="251" s="1" customFormat="1" ht="15.75" customHeight="1" x14ac:dyDescent="0.25"/>
    <row r="252" s="1" customFormat="1" ht="15.75" customHeight="1" x14ac:dyDescent="0.25"/>
    <row r="253" s="1" customFormat="1" ht="15.75" customHeight="1" x14ac:dyDescent="0.25"/>
    <row r="254" s="1" customFormat="1" ht="15.75" customHeight="1" x14ac:dyDescent="0.25"/>
    <row r="255" s="1" customFormat="1" ht="15.75" customHeight="1" x14ac:dyDescent="0.25"/>
    <row r="256" s="1" customFormat="1" ht="15.75" customHeight="1" x14ac:dyDescent="0.25"/>
    <row r="257" s="1" customFormat="1" ht="15.75" customHeight="1" x14ac:dyDescent="0.25"/>
    <row r="258" s="1" customFormat="1" ht="15.75" customHeight="1" x14ac:dyDescent="0.25"/>
    <row r="259" s="1" customFormat="1" ht="15.75" customHeight="1" x14ac:dyDescent="0.25"/>
    <row r="260" s="1" customFormat="1" ht="15.75" customHeight="1" x14ac:dyDescent="0.25"/>
    <row r="261" s="1" customFormat="1" ht="15.75" customHeight="1" x14ac:dyDescent="0.25"/>
    <row r="262" s="1" customFormat="1" ht="15.75" customHeight="1" x14ac:dyDescent="0.25"/>
    <row r="263" s="1" customFormat="1" ht="15.75" customHeight="1" x14ac:dyDescent="0.25"/>
    <row r="264" s="1" customFormat="1" ht="15.75" customHeight="1" x14ac:dyDescent="0.25"/>
    <row r="265" s="1" customFormat="1" ht="15.75" customHeight="1" x14ac:dyDescent="0.25"/>
    <row r="266" s="1" customFormat="1" ht="15.75" customHeight="1" x14ac:dyDescent="0.25"/>
    <row r="267" s="1" customFormat="1" ht="15.75" customHeight="1" x14ac:dyDescent="0.25"/>
    <row r="268" s="1" customFormat="1" ht="15.75" customHeight="1" x14ac:dyDescent="0.25"/>
    <row r="269" s="1" customFormat="1" ht="15.75" customHeight="1" x14ac:dyDescent="0.25"/>
    <row r="270" s="1" customFormat="1" ht="15.75" customHeight="1" x14ac:dyDescent="0.25"/>
    <row r="271" s="1" customFormat="1" ht="15.75" customHeight="1" x14ac:dyDescent="0.25"/>
    <row r="272" s="1" customFormat="1" ht="15.75" customHeight="1" x14ac:dyDescent="0.25"/>
    <row r="273" s="1" customFormat="1" ht="15.75" customHeight="1" x14ac:dyDescent="0.25"/>
    <row r="274" s="1" customFormat="1" ht="15.75" customHeight="1" x14ac:dyDescent="0.25"/>
    <row r="275" s="1" customFormat="1" ht="15.75" customHeight="1" x14ac:dyDescent="0.25"/>
    <row r="276" s="1" customFormat="1" ht="15.75" customHeight="1" x14ac:dyDescent="0.25"/>
    <row r="277" s="1" customFormat="1" ht="15.75" customHeight="1" x14ac:dyDescent="0.25"/>
    <row r="278" s="1" customFormat="1" ht="15.75" customHeight="1" x14ac:dyDescent="0.25"/>
    <row r="279" s="1" customFormat="1" ht="15.75" customHeight="1" x14ac:dyDescent="0.25"/>
    <row r="280" s="1" customFormat="1" ht="15.75" customHeight="1" x14ac:dyDescent="0.25"/>
    <row r="281" s="1" customFormat="1" ht="15.75" customHeight="1" x14ac:dyDescent="0.25"/>
    <row r="282" s="1" customFormat="1" ht="15.75" customHeight="1" x14ac:dyDescent="0.25"/>
    <row r="283" s="1" customFormat="1" ht="15.75" customHeight="1" x14ac:dyDescent="0.25"/>
    <row r="284" s="1" customFormat="1" ht="15.75" customHeight="1" x14ac:dyDescent="0.25"/>
    <row r="285" s="1" customFormat="1" ht="15.75" customHeight="1" x14ac:dyDescent="0.25"/>
    <row r="286" s="1" customFormat="1" ht="15.75" customHeight="1" x14ac:dyDescent="0.25"/>
    <row r="287" s="1" customFormat="1" ht="15.75" customHeight="1" x14ac:dyDescent="0.25"/>
    <row r="288" s="1" customFormat="1" ht="15.75" customHeight="1" x14ac:dyDescent="0.25"/>
    <row r="289" s="1" customFormat="1" ht="15.75" customHeight="1" x14ac:dyDescent="0.25"/>
    <row r="290" s="1" customFormat="1" ht="15.75" customHeight="1" x14ac:dyDescent="0.25"/>
    <row r="291" s="1" customFormat="1" ht="15.75" customHeight="1" x14ac:dyDescent="0.25"/>
    <row r="292" s="1" customFormat="1" ht="15.75" customHeight="1" x14ac:dyDescent="0.25"/>
    <row r="293" s="1" customFormat="1" ht="15.75" customHeight="1" x14ac:dyDescent="0.25"/>
    <row r="294" s="1" customFormat="1" ht="15.75" customHeight="1" x14ac:dyDescent="0.25"/>
    <row r="295" s="1" customFormat="1" ht="15.75" customHeight="1" x14ac:dyDescent="0.25"/>
    <row r="296" s="1" customFormat="1" ht="15.75" customHeight="1" x14ac:dyDescent="0.25"/>
    <row r="297" s="1" customFormat="1" ht="15.75" customHeight="1" x14ac:dyDescent="0.25"/>
    <row r="298" s="1" customFormat="1" ht="15.75" customHeight="1" x14ac:dyDescent="0.25"/>
    <row r="299" s="1" customFormat="1" ht="15.75" customHeight="1" x14ac:dyDescent="0.25"/>
    <row r="300" s="1" customFormat="1" ht="15.75" customHeight="1" x14ac:dyDescent="0.25"/>
    <row r="301" s="1" customFormat="1" ht="15.75" customHeight="1" x14ac:dyDescent="0.25"/>
    <row r="302" s="1" customFormat="1" ht="15.75" customHeight="1" x14ac:dyDescent="0.25"/>
    <row r="303" s="1" customFormat="1" ht="15.75" customHeight="1" x14ac:dyDescent="0.25"/>
    <row r="304" s="1" customFormat="1" ht="15.75" customHeight="1" x14ac:dyDescent="0.25"/>
    <row r="305" s="1" customFormat="1" ht="15.75" customHeight="1" x14ac:dyDescent="0.25"/>
    <row r="306" s="1" customFormat="1" ht="15.75" customHeight="1" x14ac:dyDescent="0.25"/>
    <row r="307" s="1" customFormat="1" ht="15.75" customHeight="1" x14ac:dyDescent="0.25"/>
    <row r="308" s="1" customFormat="1" ht="15.75" customHeight="1" x14ac:dyDescent="0.25"/>
    <row r="309" s="1" customFormat="1" ht="15.75" customHeight="1" x14ac:dyDescent="0.25"/>
    <row r="310" s="1" customFormat="1" ht="15.75" customHeight="1" x14ac:dyDescent="0.25"/>
    <row r="311" s="1" customFormat="1" ht="15.75" customHeight="1" x14ac:dyDescent="0.25"/>
    <row r="312" s="1" customFormat="1" ht="15.75" customHeight="1" x14ac:dyDescent="0.25"/>
    <row r="313" s="1" customFormat="1" ht="15.75" customHeight="1" x14ac:dyDescent="0.25"/>
    <row r="314" s="1" customFormat="1" ht="15.75" customHeight="1" x14ac:dyDescent="0.25"/>
    <row r="315" s="1" customFormat="1" ht="15.75" customHeight="1" x14ac:dyDescent="0.25"/>
    <row r="316" s="1" customFormat="1" ht="15.75" customHeight="1" x14ac:dyDescent="0.25"/>
    <row r="317" s="1" customFormat="1" ht="15.75" customHeight="1" x14ac:dyDescent="0.25"/>
    <row r="318" s="1" customFormat="1" ht="15.75" customHeight="1" x14ac:dyDescent="0.25"/>
    <row r="319" s="1" customFormat="1" ht="15.75" customHeight="1" x14ac:dyDescent="0.25"/>
    <row r="320" s="1" customFormat="1" ht="15.75" customHeight="1" x14ac:dyDescent="0.25"/>
    <row r="321" s="1" customFormat="1" ht="15.75" customHeight="1" x14ac:dyDescent="0.25"/>
    <row r="322" s="1" customFormat="1" ht="15.75" customHeight="1" x14ac:dyDescent="0.25"/>
    <row r="323" s="1" customFormat="1" ht="15.75" customHeight="1" x14ac:dyDescent="0.25"/>
    <row r="324" s="1" customFormat="1" ht="15.75" customHeight="1" x14ac:dyDescent="0.25"/>
    <row r="325" s="1" customFormat="1" ht="15.75" customHeight="1" x14ac:dyDescent="0.25"/>
    <row r="326" s="1" customFormat="1" ht="15.75" customHeight="1" x14ac:dyDescent="0.25"/>
    <row r="327" s="1" customFormat="1" ht="15.75" customHeight="1" x14ac:dyDescent="0.25"/>
    <row r="328" s="1" customFormat="1" ht="15.75" customHeight="1" x14ac:dyDescent="0.25"/>
    <row r="329" s="1" customFormat="1" ht="15.75" customHeight="1" x14ac:dyDescent="0.25"/>
    <row r="330" s="1" customFormat="1" ht="15.75" customHeight="1" x14ac:dyDescent="0.25"/>
    <row r="331" s="1" customFormat="1" ht="15.75" customHeight="1" x14ac:dyDescent="0.25"/>
    <row r="332" s="1" customFormat="1" ht="15.75" customHeight="1" x14ac:dyDescent="0.25"/>
    <row r="333" s="1" customFormat="1" ht="15.75" customHeight="1" x14ac:dyDescent="0.25"/>
    <row r="334" s="1" customFormat="1" ht="15.75" customHeight="1" x14ac:dyDescent="0.25"/>
    <row r="335" s="1" customFormat="1" ht="15.75" customHeight="1" x14ac:dyDescent="0.25"/>
    <row r="336" s="1" customFormat="1" ht="15.75" customHeight="1" x14ac:dyDescent="0.25"/>
    <row r="337" s="1" customFormat="1" ht="15.75" customHeight="1" x14ac:dyDescent="0.25"/>
    <row r="338" s="1" customFormat="1" ht="15.75" customHeight="1" x14ac:dyDescent="0.25"/>
    <row r="339" s="1" customFormat="1" ht="15.75" customHeight="1" x14ac:dyDescent="0.25"/>
    <row r="340" s="1" customFormat="1" ht="15.75" customHeight="1" x14ac:dyDescent="0.25"/>
    <row r="341" s="1" customFormat="1" ht="15.75" customHeight="1" x14ac:dyDescent="0.25"/>
    <row r="342" s="1" customFormat="1" ht="15.75" customHeight="1" x14ac:dyDescent="0.25"/>
    <row r="343" s="1" customFormat="1" ht="15.75" customHeight="1" x14ac:dyDescent="0.25"/>
    <row r="344" s="1" customFormat="1" ht="15.75" customHeight="1" x14ac:dyDescent="0.25"/>
    <row r="345" s="1" customFormat="1" ht="15.75" customHeight="1" x14ac:dyDescent="0.25"/>
    <row r="346" s="1" customFormat="1" ht="15.75" customHeight="1" x14ac:dyDescent="0.25"/>
    <row r="347" s="1" customFormat="1" ht="15.75" customHeight="1" x14ac:dyDescent="0.25"/>
    <row r="348" s="1" customFormat="1" ht="15.75" customHeight="1" x14ac:dyDescent="0.25"/>
    <row r="349" s="1" customFormat="1" ht="15.75" customHeight="1" x14ac:dyDescent="0.25"/>
    <row r="350" s="1" customFormat="1" ht="15.75" customHeight="1" x14ac:dyDescent="0.25"/>
    <row r="351" s="1" customFormat="1" ht="15.75" customHeight="1" x14ac:dyDescent="0.25"/>
    <row r="352" s="1" customFormat="1" ht="15.75" customHeight="1" x14ac:dyDescent="0.25"/>
    <row r="353" s="1" customFormat="1" ht="15.75" customHeight="1" x14ac:dyDescent="0.25"/>
    <row r="354" s="1" customFormat="1" ht="15.75" customHeight="1" x14ac:dyDescent="0.25"/>
    <row r="355" s="1" customFormat="1" ht="15.75" customHeight="1" x14ac:dyDescent="0.25"/>
    <row r="356" s="1" customFormat="1" ht="15.75" customHeight="1" x14ac:dyDescent="0.25"/>
    <row r="357" s="1" customFormat="1" ht="15.75" customHeight="1" x14ac:dyDescent="0.25"/>
    <row r="358" s="1" customFormat="1" ht="15.75" customHeight="1" x14ac:dyDescent="0.25"/>
    <row r="359" s="1" customFormat="1" ht="15.75" customHeight="1" x14ac:dyDescent="0.25"/>
    <row r="360" s="1" customFormat="1" ht="15.75" customHeight="1" x14ac:dyDescent="0.25"/>
    <row r="361" s="1" customFormat="1" ht="15.75" customHeight="1" x14ac:dyDescent="0.25"/>
    <row r="362" s="1" customFormat="1" ht="15.75" customHeight="1" x14ac:dyDescent="0.25"/>
    <row r="363" s="1" customFormat="1" ht="15.75" customHeight="1" x14ac:dyDescent="0.25"/>
    <row r="364" s="1" customFormat="1" ht="15.75" customHeight="1" x14ac:dyDescent="0.25"/>
    <row r="365" s="1" customFormat="1" ht="15.75" customHeight="1" x14ac:dyDescent="0.25"/>
    <row r="366" s="1" customFormat="1" ht="15.75" customHeight="1" x14ac:dyDescent="0.25"/>
    <row r="367" s="1" customFormat="1" ht="15.75" customHeight="1" x14ac:dyDescent="0.25"/>
    <row r="368" s="1" customFormat="1" ht="15.75" customHeight="1" x14ac:dyDescent="0.25"/>
    <row r="369" s="1" customFormat="1" ht="15.75" customHeight="1" x14ac:dyDescent="0.25"/>
    <row r="370" s="1" customFormat="1" ht="15.75" customHeight="1" x14ac:dyDescent="0.25"/>
    <row r="371" s="1" customFormat="1" ht="15.75" customHeight="1" x14ac:dyDescent="0.25"/>
    <row r="372" s="1" customFormat="1" ht="15.75" customHeight="1" x14ac:dyDescent="0.25"/>
    <row r="373" s="1" customFormat="1" ht="15.75" customHeight="1" x14ac:dyDescent="0.25"/>
    <row r="374" s="1" customFormat="1" ht="15.75" customHeight="1" x14ac:dyDescent="0.25"/>
    <row r="375" s="1" customFormat="1" ht="15.75" customHeight="1" x14ac:dyDescent="0.25"/>
    <row r="376" s="1" customFormat="1" ht="15.75" customHeight="1" x14ac:dyDescent="0.25"/>
    <row r="377" s="1" customFormat="1" ht="15.75" customHeight="1" x14ac:dyDescent="0.25"/>
    <row r="378" s="1" customFormat="1" ht="15.75" customHeight="1" x14ac:dyDescent="0.25"/>
    <row r="379" s="1" customFormat="1" ht="15.75" customHeight="1" x14ac:dyDescent="0.25"/>
    <row r="380" s="1" customFormat="1" ht="15.75" customHeight="1" x14ac:dyDescent="0.25"/>
    <row r="381" s="1" customFormat="1" ht="15.75" customHeight="1" x14ac:dyDescent="0.25"/>
    <row r="382" s="1" customFormat="1" ht="15.75" customHeight="1" x14ac:dyDescent="0.25"/>
    <row r="383" s="1" customFormat="1" ht="15.75" customHeight="1" x14ac:dyDescent="0.25"/>
    <row r="384" s="1" customFormat="1" ht="15.75" customHeight="1" x14ac:dyDescent="0.25"/>
    <row r="385" s="1" customFormat="1" ht="15.75" customHeight="1" x14ac:dyDescent="0.25"/>
    <row r="386" s="1" customFormat="1" ht="15.75" customHeight="1" x14ac:dyDescent="0.25"/>
    <row r="387" s="1" customFormat="1" ht="15.75" customHeight="1" x14ac:dyDescent="0.25"/>
    <row r="388" s="1" customFormat="1" ht="15.75" customHeight="1" x14ac:dyDescent="0.25"/>
    <row r="389" s="1" customFormat="1" ht="15.75" customHeight="1" x14ac:dyDescent="0.25"/>
    <row r="390" s="1" customFormat="1" ht="15.75" customHeight="1" x14ac:dyDescent="0.25"/>
    <row r="391" s="1" customFormat="1" ht="15.75" customHeight="1" x14ac:dyDescent="0.25"/>
    <row r="392" s="1" customFormat="1" ht="15.75" customHeight="1" x14ac:dyDescent="0.25"/>
    <row r="393" s="1" customFormat="1" ht="15.75" customHeight="1" x14ac:dyDescent="0.25"/>
    <row r="394" s="1" customFormat="1" ht="15.75" customHeight="1" x14ac:dyDescent="0.25"/>
    <row r="395" s="1" customFormat="1" ht="15.75" customHeight="1" x14ac:dyDescent="0.25"/>
    <row r="396" s="1" customFormat="1" ht="15.75" customHeight="1" x14ac:dyDescent="0.25"/>
    <row r="397" s="1" customFormat="1" ht="15.75" customHeight="1" x14ac:dyDescent="0.25"/>
    <row r="398" s="1" customFormat="1" ht="15.75" customHeight="1" x14ac:dyDescent="0.25"/>
    <row r="399" s="1" customFormat="1" ht="15.75" customHeight="1" x14ac:dyDescent="0.25"/>
    <row r="400" s="1" customFormat="1" ht="15.75" customHeight="1" x14ac:dyDescent="0.25"/>
    <row r="401" s="1" customFormat="1" ht="15.75" customHeight="1" x14ac:dyDescent="0.25"/>
    <row r="402" s="1" customFormat="1" ht="15.75" customHeight="1" x14ac:dyDescent="0.25"/>
    <row r="403" s="1" customFormat="1" ht="15.75" customHeight="1" x14ac:dyDescent="0.25"/>
    <row r="404" s="1" customFormat="1" ht="15.75" customHeight="1" x14ac:dyDescent="0.25"/>
    <row r="405" s="1" customFormat="1" ht="15.75" customHeight="1" x14ac:dyDescent="0.25"/>
    <row r="406" s="1" customFormat="1" ht="15.75" customHeight="1" x14ac:dyDescent="0.25"/>
    <row r="407" s="1" customFormat="1" ht="15.75" customHeight="1" x14ac:dyDescent="0.25"/>
    <row r="408" s="1" customFormat="1" ht="15.75" customHeight="1" x14ac:dyDescent="0.25"/>
    <row r="409" s="1" customFormat="1" ht="15.75" customHeight="1" x14ac:dyDescent="0.25"/>
    <row r="410" s="1" customFormat="1" ht="15.75" customHeight="1" x14ac:dyDescent="0.25"/>
    <row r="411" s="1" customFormat="1" ht="15.75" customHeight="1" x14ac:dyDescent="0.25"/>
    <row r="412" s="1" customFormat="1" ht="15.75" customHeight="1" x14ac:dyDescent="0.25"/>
    <row r="413" s="1" customFormat="1" ht="15.75" customHeight="1" x14ac:dyDescent="0.25"/>
    <row r="414" s="1" customFormat="1" ht="15.75" customHeight="1" x14ac:dyDescent="0.25"/>
    <row r="415" s="1" customFormat="1" ht="15.75" customHeight="1" x14ac:dyDescent="0.25"/>
    <row r="416" s="1" customFormat="1" ht="15.75" customHeight="1" x14ac:dyDescent="0.25"/>
    <row r="417" s="1" customFormat="1" ht="15.75" customHeight="1" x14ac:dyDescent="0.25"/>
    <row r="418" s="1" customFormat="1" ht="15.75" customHeight="1" x14ac:dyDescent="0.25"/>
    <row r="419" s="1" customFormat="1" ht="15.75" customHeight="1" x14ac:dyDescent="0.25"/>
    <row r="420" s="1" customFormat="1" ht="15.75" customHeight="1" x14ac:dyDescent="0.25"/>
    <row r="421" s="1" customFormat="1" ht="15.75" customHeight="1" x14ac:dyDescent="0.25"/>
    <row r="422" s="1" customFormat="1" ht="15.75" customHeight="1" x14ac:dyDescent="0.25"/>
    <row r="423" s="1" customFormat="1" ht="15.75" customHeight="1" x14ac:dyDescent="0.25"/>
    <row r="424" s="1" customFormat="1" ht="15.75" customHeight="1" x14ac:dyDescent="0.25"/>
    <row r="425" s="1" customFormat="1" ht="15.75" customHeight="1" x14ac:dyDescent="0.25"/>
    <row r="426" s="1" customFormat="1" ht="15.75" customHeight="1" x14ac:dyDescent="0.25"/>
    <row r="427" s="1" customFormat="1" ht="15.75" customHeight="1" x14ac:dyDescent="0.25"/>
    <row r="428" s="1" customFormat="1" ht="15.75" customHeight="1" x14ac:dyDescent="0.25"/>
    <row r="429" s="1" customFormat="1" ht="15.75" customHeight="1" x14ac:dyDescent="0.25"/>
    <row r="430" s="1" customFormat="1" ht="15.75" customHeight="1" x14ac:dyDescent="0.25"/>
    <row r="431" s="1" customFormat="1" ht="15.75" customHeight="1" x14ac:dyDescent="0.25"/>
    <row r="432" s="1" customFormat="1" ht="15.75" customHeight="1" x14ac:dyDescent="0.25"/>
    <row r="433" s="1" customFormat="1" ht="15.75" customHeight="1" x14ac:dyDescent="0.25"/>
    <row r="434" s="1" customFormat="1" ht="15.75" customHeight="1" x14ac:dyDescent="0.25"/>
    <row r="435" s="1" customFormat="1" ht="15.75" customHeight="1" x14ac:dyDescent="0.25"/>
    <row r="436" s="1" customFormat="1" ht="15.75" customHeight="1" x14ac:dyDescent="0.25"/>
    <row r="437" s="1" customFormat="1" ht="15.75" customHeight="1" x14ac:dyDescent="0.25"/>
    <row r="438" s="1" customFormat="1" ht="15.75" customHeight="1" x14ac:dyDescent="0.25"/>
    <row r="439" s="1" customFormat="1" ht="15.75" customHeight="1" x14ac:dyDescent="0.25"/>
    <row r="440" s="1" customFormat="1" ht="15.75" customHeight="1" x14ac:dyDescent="0.25"/>
    <row r="441" s="1" customFormat="1" ht="15.75" customHeight="1" x14ac:dyDescent="0.25"/>
    <row r="442" s="1" customFormat="1" ht="15.75" customHeight="1" x14ac:dyDescent="0.25"/>
    <row r="443" s="1" customFormat="1" ht="15.75" customHeight="1" x14ac:dyDescent="0.25"/>
    <row r="444" s="1" customFormat="1" ht="15.75" customHeight="1" x14ac:dyDescent="0.25"/>
    <row r="445" s="1" customFormat="1" ht="15.75" customHeight="1" x14ac:dyDescent="0.25"/>
    <row r="446" s="1" customFormat="1" ht="15.75" customHeight="1" x14ac:dyDescent="0.25"/>
    <row r="447" s="1" customFormat="1" ht="15.75" customHeight="1" x14ac:dyDescent="0.25"/>
    <row r="448" s="1" customFormat="1" ht="15.75" customHeight="1" x14ac:dyDescent="0.25"/>
    <row r="449" s="1" customFormat="1" ht="15.75" customHeight="1" x14ac:dyDescent="0.25"/>
    <row r="450" s="1" customFormat="1" ht="15.75" customHeight="1" x14ac:dyDescent="0.25"/>
    <row r="451" s="1" customFormat="1" ht="15.75" customHeight="1" x14ac:dyDescent="0.25"/>
    <row r="452" s="1" customFormat="1" ht="15.75" customHeight="1" x14ac:dyDescent="0.25"/>
    <row r="453" s="1" customFormat="1" ht="15.75" customHeight="1" x14ac:dyDescent="0.25"/>
    <row r="454" s="1" customFormat="1" ht="15.75" customHeight="1" x14ac:dyDescent="0.25"/>
    <row r="455" s="1" customFormat="1" ht="15.75" customHeight="1" x14ac:dyDescent="0.25"/>
    <row r="456" s="1" customFormat="1" ht="15.75" customHeight="1" x14ac:dyDescent="0.25"/>
    <row r="457" s="1" customFormat="1" ht="15.75" customHeight="1" x14ac:dyDescent="0.25"/>
    <row r="458" s="1" customFormat="1" ht="15.75" customHeight="1" x14ac:dyDescent="0.25"/>
    <row r="459" s="1" customFormat="1" ht="15.75" customHeight="1" x14ac:dyDescent="0.25"/>
    <row r="460" s="1" customFormat="1" ht="15.75" customHeight="1" x14ac:dyDescent="0.25"/>
    <row r="461" s="1" customFormat="1" ht="15.75" customHeight="1" x14ac:dyDescent="0.25"/>
    <row r="462" s="1" customFormat="1" ht="15.75" customHeight="1" x14ac:dyDescent="0.25"/>
    <row r="463" s="1" customFormat="1" ht="15.75" customHeight="1" x14ac:dyDescent="0.25"/>
    <row r="464" s="1" customFormat="1" ht="15.75" customHeight="1" x14ac:dyDescent="0.25"/>
    <row r="465" s="1" customFormat="1" ht="15.75" customHeight="1" x14ac:dyDescent="0.25"/>
    <row r="466" s="1" customFormat="1" ht="15.75" customHeight="1" x14ac:dyDescent="0.25"/>
    <row r="467" s="1" customFormat="1" ht="15.75" customHeight="1" x14ac:dyDescent="0.25"/>
    <row r="468" s="1" customFormat="1" ht="15.75" customHeight="1" x14ac:dyDescent="0.25"/>
    <row r="469" s="1" customFormat="1" ht="15.75" customHeight="1" x14ac:dyDescent="0.25"/>
    <row r="470" s="1" customFormat="1" ht="15.75" customHeight="1" x14ac:dyDescent="0.25"/>
    <row r="471" s="1" customFormat="1" ht="15.75" customHeight="1" x14ac:dyDescent="0.25"/>
    <row r="472" s="1" customFormat="1" ht="15.75" customHeight="1" x14ac:dyDescent="0.25"/>
    <row r="473" s="1" customFormat="1" ht="15.75" customHeight="1" x14ac:dyDescent="0.25"/>
    <row r="474" s="1" customFormat="1" ht="15.75" customHeight="1" x14ac:dyDescent="0.25"/>
    <row r="475" s="1" customFormat="1" ht="15.75" customHeight="1" x14ac:dyDescent="0.25"/>
    <row r="476" s="1" customFormat="1" ht="15.75" customHeight="1" x14ac:dyDescent="0.25"/>
    <row r="477" s="1" customFormat="1" ht="15.75" customHeight="1" x14ac:dyDescent="0.25"/>
    <row r="478" s="1" customFormat="1" ht="15.75" customHeight="1" x14ac:dyDescent="0.25"/>
    <row r="479" s="1" customFormat="1" ht="15.75" customHeight="1" x14ac:dyDescent="0.25"/>
    <row r="480" s="1" customFormat="1" ht="15.75" customHeight="1" x14ac:dyDescent="0.25"/>
    <row r="481" s="1" customFormat="1" ht="15.75" customHeight="1" x14ac:dyDescent="0.25"/>
    <row r="482" s="1" customFormat="1" ht="15.75" customHeight="1" x14ac:dyDescent="0.25"/>
    <row r="483" s="1" customFormat="1" ht="15.75" customHeight="1" x14ac:dyDescent="0.25"/>
    <row r="484" s="1" customFormat="1" ht="15.75" customHeight="1" x14ac:dyDescent="0.25"/>
    <row r="485" s="1" customFormat="1" ht="15.75" customHeight="1" x14ac:dyDescent="0.25"/>
    <row r="486" s="1" customFormat="1" ht="15.75" customHeight="1" x14ac:dyDescent="0.25"/>
    <row r="487" s="1" customFormat="1" ht="15.75" customHeight="1" x14ac:dyDescent="0.25"/>
    <row r="488" s="1" customFormat="1" ht="15.75" customHeight="1" x14ac:dyDescent="0.25"/>
    <row r="489" s="1" customFormat="1" ht="15.75" customHeight="1" x14ac:dyDescent="0.25"/>
    <row r="490" s="1" customFormat="1" ht="15.75" customHeight="1" x14ac:dyDescent="0.25"/>
    <row r="491" s="1" customFormat="1" ht="15.75" customHeight="1" x14ac:dyDescent="0.25"/>
    <row r="492" s="1" customFormat="1" ht="15.75" customHeight="1" x14ac:dyDescent="0.25"/>
    <row r="493" s="1" customFormat="1" ht="15.75" customHeight="1" x14ac:dyDescent="0.25"/>
    <row r="494" s="1" customFormat="1" ht="15.75" customHeight="1" x14ac:dyDescent="0.25"/>
    <row r="495" s="1" customFormat="1" ht="15.75" customHeight="1" x14ac:dyDescent="0.25"/>
    <row r="496" s="1" customFormat="1" ht="15.75" customHeight="1" x14ac:dyDescent="0.25"/>
    <row r="497" s="1" customFormat="1" ht="15.75" customHeight="1" x14ac:dyDescent="0.25"/>
    <row r="498" s="1" customFormat="1" ht="15.75" customHeight="1" x14ac:dyDescent="0.25"/>
    <row r="499" s="1" customFormat="1" ht="15.75" customHeight="1" x14ac:dyDescent="0.25"/>
    <row r="500" s="1" customFormat="1" ht="15.75" customHeight="1" x14ac:dyDescent="0.25"/>
    <row r="501" s="1" customFormat="1" ht="15.75" customHeight="1" x14ac:dyDescent="0.25"/>
    <row r="502" s="1" customFormat="1" ht="15.75" customHeight="1" x14ac:dyDescent="0.25"/>
    <row r="503" s="1" customFormat="1" ht="15.75" customHeight="1" x14ac:dyDescent="0.25"/>
    <row r="504" s="1" customFormat="1" ht="15.75" customHeight="1" x14ac:dyDescent="0.25"/>
    <row r="505" s="1" customFormat="1" ht="15.75" customHeight="1" x14ac:dyDescent="0.25"/>
    <row r="506" s="1" customFormat="1" ht="15.75" customHeight="1" x14ac:dyDescent="0.25"/>
    <row r="507" s="1" customFormat="1" ht="15.75" customHeight="1" x14ac:dyDescent="0.25"/>
    <row r="508" s="1" customFormat="1" ht="15.75" customHeight="1" x14ac:dyDescent="0.25"/>
    <row r="509" s="1" customFormat="1" ht="15.75" customHeight="1" x14ac:dyDescent="0.25"/>
    <row r="510" s="1" customFormat="1" ht="15.75" customHeight="1" x14ac:dyDescent="0.25"/>
    <row r="511" s="1" customFormat="1" ht="15.75" customHeight="1" x14ac:dyDescent="0.25"/>
    <row r="512" s="1" customFormat="1" ht="15.75" customHeight="1" x14ac:dyDescent="0.25"/>
    <row r="513" s="1" customFormat="1" ht="15.75" customHeight="1" x14ac:dyDescent="0.25"/>
    <row r="514" s="1" customFormat="1" ht="15.75" customHeight="1" x14ac:dyDescent="0.25"/>
    <row r="515" s="1" customFormat="1" ht="15.75" customHeight="1" x14ac:dyDescent="0.25"/>
    <row r="516" s="1" customFormat="1" ht="15.75" customHeight="1" x14ac:dyDescent="0.25"/>
    <row r="517" s="1" customFormat="1" ht="15.75" customHeight="1" x14ac:dyDescent="0.25"/>
    <row r="518" s="1" customFormat="1" ht="15.75" customHeight="1" x14ac:dyDescent="0.25"/>
    <row r="519" s="1" customFormat="1" ht="15.75" customHeight="1" x14ac:dyDescent="0.25"/>
    <row r="520" s="1" customFormat="1" ht="15.75" customHeight="1" x14ac:dyDescent="0.25"/>
    <row r="521" s="1" customFormat="1" ht="15.75" customHeight="1" x14ac:dyDescent="0.25"/>
    <row r="522" s="1" customFormat="1" ht="15.75" customHeight="1" x14ac:dyDescent="0.25"/>
    <row r="523" s="1" customFormat="1" ht="15.75" customHeight="1" x14ac:dyDescent="0.25"/>
    <row r="524" s="1" customFormat="1" ht="15.75" customHeight="1" x14ac:dyDescent="0.25"/>
    <row r="525" s="1" customFormat="1" ht="15.75" customHeight="1" x14ac:dyDescent="0.25"/>
    <row r="526" s="1" customFormat="1" ht="15.75" customHeight="1" x14ac:dyDescent="0.25"/>
    <row r="527" s="1" customFormat="1" ht="15.75" customHeight="1" x14ac:dyDescent="0.25"/>
    <row r="528" s="1" customFormat="1" ht="15.75" customHeight="1" x14ac:dyDescent="0.25"/>
    <row r="529" s="1" customFormat="1" ht="15.75" customHeight="1" x14ac:dyDescent="0.25"/>
    <row r="530" s="1" customFormat="1" ht="15.75" customHeight="1" x14ac:dyDescent="0.25"/>
    <row r="531" s="1" customFormat="1" ht="15.75" customHeight="1" x14ac:dyDescent="0.25"/>
    <row r="532" s="1" customFormat="1" ht="15.75" customHeight="1" x14ac:dyDescent="0.25"/>
    <row r="533" s="1" customFormat="1" ht="15.75" customHeight="1" x14ac:dyDescent="0.25"/>
    <row r="534" s="1" customFormat="1" ht="15.75" customHeight="1" x14ac:dyDescent="0.25"/>
    <row r="535" s="1" customFormat="1" ht="15.75" customHeight="1" x14ac:dyDescent="0.25"/>
    <row r="536" s="1" customFormat="1" ht="15.75" customHeight="1" x14ac:dyDescent="0.25"/>
    <row r="537" s="1" customFormat="1" ht="15.75" customHeight="1" x14ac:dyDescent="0.25"/>
    <row r="538" s="1" customFormat="1" ht="15.75" customHeight="1" x14ac:dyDescent="0.25"/>
    <row r="539" s="1" customFormat="1" ht="15.75" customHeight="1" x14ac:dyDescent="0.25"/>
    <row r="540" s="1" customFormat="1" ht="15.75" customHeight="1" x14ac:dyDescent="0.25"/>
    <row r="541" s="1" customFormat="1" ht="15.75" customHeight="1" x14ac:dyDescent="0.25"/>
    <row r="542" s="1" customFormat="1" ht="15.75" customHeight="1" x14ac:dyDescent="0.25"/>
    <row r="543" s="1" customFormat="1" ht="15.75" customHeight="1" x14ac:dyDescent="0.25"/>
    <row r="544" s="1" customFormat="1" ht="15.75" customHeight="1" x14ac:dyDescent="0.25"/>
    <row r="545" s="1" customFormat="1" ht="15.75" customHeight="1" x14ac:dyDescent="0.25"/>
    <row r="546" s="1" customFormat="1" ht="15.75" customHeight="1" x14ac:dyDescent="0.25"/>
    <row r="547" s="1" customFormat="1" ht="15.75" customHeight="1" x14ac:dyDescent="0.25"/>
    <row r="548" s="1" customFormat="1" ht="15.75" customHeight="1" x14ac:dyDescent="0.25"/>
    <row r="549" s="1" customFormat="1" ht="15.75" customHeight="1" x14ac:dyDescent="0.25"/>
    <row r="550" s="1" customFormat="1" ht="15.75" customHeight="1" x14ac:dyDescent="0.25"/>
    <row r="551" s="1" customFormat="1" ht="15.75" customHeight="1" x14ac:dyDescent="0.25"/>
    <row r="552" s="1" customFormat="1" ht="15.75" customHeight="1" x14ac:dyDescent="0.25"/>
    <row r="553" s="1" customFormat="1" ht="15.75" customHeight="1" x14ac:dyDescent="0.25"/>
    <row r="554" s="1" customFormat="1" ht="15.75" customHeight="1" x14ac:dyDescent="0.25"/>
    <row r="555" s="1" customFormat="1" ht="15.75" customHeight="1" x14ac:dyDescent="0.25"/>
    <row r="556" s="1" customFormat="1" ht="15.75" customHeight="1" x14ac:dyDescent="0.25"/>
    <row r="557" s="1" customFormat="1" ht="15.75" customHeight="1" x14ac:dyDescent="0.25"/>
    <row r="558" s="1" customFormat="1" ht="15.75" customHeight="1" x14ac:dyDescent="0.25"/>
    <row r="559" s="1" customFormat="1" ht="15.75" customHeight="1" x14ac:dyDescent="0.25"/>
    <row r="560" s="1" customFormat="1" ht="15.75" customHeight="1" x14ac:dyDescent="0.25"/>
    <row r="561" s="1" customFormat="1" ht="15.75" customHeight="1" x14ac:dyDescent="0.25"/>
    <row r="562" s="1" customFormat="1" ht="15.75" customHeight="1" x14ac:dyDescent="0.25"/>
    <row r="563" s="1" customFormat="1" ht="15.75" customHeight="1" x14ac:dyDescent="0.25"/>
    <row r="564" s="1" customFormat="1" ht="15.75" customHeight="1" x14ac:dyDescent="0.25"/>
    <row r="565" s="1" customFormat="1" ht="15.75" customHeight="1" x14ac:dyDescent="0.25"/>
    <row r="566" s="1" customFormat="1" ht="15.75" customHeight="1" x14ac:dyDescent="0.25"/>
    <row r="567" s="1" customFormat="1" ht="15.75" customHeight="1" x14ac:dyDescent="0.25"/>
    <row r="568" s="1" customFormat="1" ht="15.75" customHeight="1" x14ac:dyDescent="0.25"/>
    <row r="569" s="1" customFormat="1" ht="15.75" customHeight="1" x14ac:dyDescent="0.25"/>
    <row r="570" s="1" customFormat="1" ht="15.75" customHeight="1" x14ac:dyDescent="0.25"/>
    <row r="571" s="1" customFormat="1" ht="15.75" customHeight="1" x14ac:dyDescent="0.25"/>
    <row r="572" s="1" customFormat="1" ht="15.75" customHeight="1" x14ac:dyDescent="0.25"/>
    <row r="573" s="1" customFormat="1" ht="15.75" customHeight="1" x14ac:dyDescent="0.25"/>
    <row r="574" s="1" customFormat="1" ht="15.75" customHeight="1" x14ac:dyDescent="0.25"/>
    <row r="575" s="1" customFormat="1" ht="15.75" customHeight="1" x14ac:dyDescent="0.25"/>
    <row r="576" s="1" customFormat="1" ht="15.75" customHeight="1" x14ac:dyDescent="0.25"/>
    <row r="577" s="1" customFormat="1" ht="15.75" customHeight="1" x14ac:dyDescent="0.25"/>
    <row r="578" s="1" customFormat="1" ht="15.75" customHeight="1" x14ac:dyDescent="0.25"/>
    <row r="579" s="1" customFormat="1" ht="15.75" customHeight="1" x14ac:dyDescent="0.25"/>
    <row r="580" s="1" customFormat="1" ht="15.75" customHeight="1" x14ac:dyDescent="0.25"/>
    <row r="581" s="1" customFormat="1" ht="15.75" customHeight="1" x14ac:dyDescent="0.25"/>
    <row r="582" s="1" customFormat="1" ht="15.75" customHeight="1" x14ac:dyDescent="0.25"/>
    <row r="583" s="1" customFormat="1" ht="15.75" customHeight="1" x14ac:dyDescent="0.25"/>
    <row r="584" s="1" customFormat="1" ht="15.75" customHeight="1" x14ac:dyDescent="0.25"/>
    <row r="585" s="1" customFormat="1" ht="15.75" customHeight="1" x14ac:dyDescent="0.25"/>
    <row r="586" s="1" customFormat="1" ht="15.75" customHeight="1" x14ac:dyDescent="0.25"/>
    <row r="587" s="1" customFormat="1" ht="15.75" customHeight="1" x14ac:dyDescent="0.25"/>
    <row r="588" s="1" customFormat="1" ht="15.75" customHeight="1" x14ac:dyDescent="0.25"/>
    <row r="589" s="1" customFormat="1" ht="15.75" customHeight="1" x14ac:dyDescent="0.25"/>
    <row r="590" s="1" customFormat="1" ht="15.75" customHeight="1" x14ac:dyDescent="0.25"/>
    <row r="591" s="1" customFormat="1" ht="15.75" customHeight="1" x14ac:dyDescent="0.25"/>
    <row r="592" s="1" customFormat="1" ht="15.75" customHeight="1" x14ac:dyDescent="0.25"/>
    <row r="593" s="1" customFormat="1" ht="15.75" customHeight="1" x14ac:dyDescent="0.25"/>
    <row r="594" s="1" customFormat="1" ht="15.75" customHeight="1" x14ac:dyDescent="0.25"/>
    <row r="595" s="1" customFormat="1" ht="15.75" customHeight="1" x14ac:dyDescent="0.25"/>
    <row r="596" s="1" customFormat="1" ht="15.75" customHeight="1" x14ac:dyDescent="0.25"/>
    <row r="597" s="1" customFormat="1" ht="15.75" customHeight="1" x14ac:dyDescent="0.25"/>
    <row r="598" s="1" customFormat="1" ht="15.75" customHeight="1" x14ac:dyDescent="0.25"/>
    <row r="599" s="1" customFormat="1" ht="15.75" customHeight="1" x14ac:dyDescent="0.25"/>
    <row r="600" s="1" customFormat="1" ht="15.75" customHeight="1" x14ac:dyDescent="0.25"/>
    <row r="601" s="1" customFormat="1" ht="15.75" customHeight="1" x14ac:dyDescent="0.25"/>
    <row r="602" s="1" customFormat="1" ht="15.75" customHeight="1" x14ac:dyDescent="0.25"/>
    <row r="603" s="1" customFormat="1" ht="15.75" customHeight="1" x14ac:dyDescent="0.25"/>
    <row r="604" s="1" customFormat="1" ht="15.75" customHeight="1" x14ac:dyDescent="0.25"/>
    <row r="605" s="1" customFormat="1" ht="15.75" customHeight="1" x14ac:dyDescent="0.25"/>
    <row r="606" s="1" customFormat="1" ht="15.75" customHeight="1" x14ac:dyDescent="0.25"/>
    <row r="607" s="1" customFormat="1" ht="15.75" customHeight="1" x14ac:dyDescent="0.25"/>
    <row r="608" s="1" customFormat="1" ht="15.75" customHeight="1" x14ac:dyDescent="0.25"/>
    <row r="609" s="1" customFormat="1" ht="15.75" customHeight="1" x14ac:dyDescent="0.25"/>
    <row r="610" s="1" customFormat="1" ht="15.75" customHeight="1" x14ac:dyDescent="0.25"/>
    <row r="611" s="1" customFormat="1" ht="15.75" customHeight="1" x14ac:dyDescent="0.25"/>
    <row r="612" s="1" customFormat="1" ht="15.75" customHeight="1" x14ac:dyDescent="0.25"/>
    <row r="613" s="1" customFormat="1" ht="15.75" customHeight="1" x14ac:dyDescent="0.25"/>
    <row r="614" s="1" customFormat="1" ht="15.75" customHeight="1" x14ac:dyDescent="0.25"/>
    <row r="615" s="1" customFormat="1" ht="15.75" customHeight="1" x14ac:dyDescent="0.25"/>
    <row r="616" s="1" customFormat="1" ht="15.75" customHeight="1" x14ac:dyDescent="0.25"/>
    <row r="617" s="1" customFormat="1" ht="15.75" customHeight="1" x14ac:dyDescent="0.25"/>
    <row r="618" s="1" customFormat="1" ht="15.75" customHeight="1" x14ac:dyDescent="0.25"/>
    <row r="619" s="1" customFormat="1" ht="15.75" customHeight="1" x14ac:dyDescent="0.25"/>
    <row r="620" s="1" customFormat="1" ht="15.75" customHeight="1" x14ac:dyDescent="0.25"/>
    <row r="621" s="1" customFormat="1" ht="15.75" customHeight="1" x14ac:dyDescent="0.25"/>
    <row r="622" s="1" customFormat="1" ht="15.75" customHeight="1" x14ac:dyDescent="0.25"/>
    <row r="623" s="1" customFormat="1" ht="15.75" customHeight="1" x14ac:dyDescent="0.25"/>
    <row r="624" s="1" customFormat="1" ht="15.75" customHeight="1" x14ac:dyDescent="0.25"/>
    <row r="625" s="1" customFormat="1" ht="15.75" customHeight="1" x14ac:dyDescent="0.25"/>
    <row r="626" s="1" customFormat="1" ht="15.75" customHeight="1" x14ac:dyDescent="0.25"/>
    <row r="627" s="1" customFormat="1" ht="15.75" customHeight="1" x14ac:dyDescent="0.25"/>
    <row r="628" s="1" customFormat="1" ht="15.75" customHeight="1" x14ac:dyDescent="0.25"/>
    <row r="629" s="1" customFormat="1" ht="15.75" customHeight="1" x14ac:dyDescent="0.25"/>
    <row r="630" s="1" customFormat="1" ht="15.75" customHeight="1" x14ac:dyDescent="0.25"/>
    <row r="631" s="1" customFormat="1" ht="15.75" customHeight="1" x14ac:dyDescent="0.25"/>
    <row r="632" s="1" customFormat="1" ht="15.75" customHeight="1" x14ac:dyDescent="0.25"/>
    <row r="633" s="1" customFormat="1" ht="15.75" customHeight="1" x14ac:dyDescent="0.25"/>
    <row r="634" s="1" customFormat="1" ht="15.75" customHeight="1" x14ac:dyDescent="0.25"/>
    <row r="635" s="1" customFormat="1" ht="15.75" customHeight="1" x14ac:dyDescent="0.25"/>
    <row r="636" s="1" customFormat="1" ht="15.75" customHeight="1" x14ac:dyDescent="0.25"/>
    <row r="637" s="1" customFormat="1" ht="15.75" customHeight="1" x14ac:dyDescent="0.25"/>
    <row r="638" s="1" customFormat="1" ht="15.75" customHeight="1" x14ac:dyDescent="0.25"/>
    <row r="639" s="1" customFormat="1" ht="15.75" customHeight="1" x14ac:dyDescent="0.25"/>
    <row r="640" s="1" customFormat="1" ht="15.75" customHeight="1" x14ac:dyDescent="0.25"/>
    <row r="641" s="1" customFormat="1" ht="15.75" customHeight="1" x14ac:dyDescent="0.25"/>
    <row r="642" s="1" customFormat="1" ht="15.75" customHeight="1" x14ac:dyDescent="0.25"/>
    <row r="643" s="1" customFormat="1" ht="15.75" customHeight="1" x14ac:dyDescent="0.25"/>
    <row r="644" s="1" customFormat="1" ht="15.75" customHeight="1" x14ac:dyDescent="0.25"/>
    <row r="645" s="1" customFormat="1" ht="15.75" customHeight="1" x14ac:dyDescent="0.25"/>
    <row r="646" s="1" customFormat="1" ht="15.75" customHeight="1" x14ac:dyDescent="0.25"/>
    <row r="647" s="1" customFormat="1" ht="15.75" customHeight="1" x14ac:dyDescent="0.25"/>
    <row r="648" s="1" customFormat="1" ht="15.75" customHeight="1" x14ac:dyDescent="0.25"/>
    <row r="649" s="1" customFormat="1" ht="15.75" customHeight="1" x14ac:dyDescent="0.25"/>
    <row r="650" s="1" customFormat="1" ht="15.75" customHeight="1" x14ac:dyDescent="0.25"/>
    <row r="651" s="1" customFormat="1" ht="15.75" customHeight="1" x14ac:dyDescent="0.25"/>
    <row r="652" s="1" customFormat="1" ht="15.75" customHeight="1" x14ac:dyDescent="0.25"/>
    <row r="653" s="1" customFormat="1" ht="15.75" customHeight="1" x14ac:dyDescent="0.25"/>
    <row r="654" s="1" customFormat="1" ht="15.75" customHeight="1" x14ac:dyDescent="0.25"/>
    <row r="655" s="1" customFormat="1" ht="15.75" customHeight="1" x14ac:dyDescent="0.25"/>
    <row r="656" s="1" customFormat="1" ht="15.75" customHeight="1" x14ac:dyDescent="0.25"/>
    <row r="657" s="1" customFormat="1" ht="15.75" customHeight="1" x14ac:dyDescent="0.25"/>
    <row r="658" s="1" customFormat="1" ht="15.75" customHeight="1" x14ac:dyDescent="0.25"/>
    <row r="659" s="1" customFormat="1" ht="15.75" customHeight="1" x14ac:dyDescent="0.25"/>
    <row r="660" s="1" customFormat="1" ht="15.75" customHeight="1" x14ac:dyDescent="0.25"/>
    <row r="661" s="1" customFormat="1" ht="15.75" customHeight="1" x14ac:dyDescent="0.25"/>
    <row r="662" s="1" customFormat="1" ht="15.75" customHeight="1" x14ac:dyDescent="0.25"/>
    <row r="663" s="1" customFormat="1" ht="15.75" customHeight="1" x14ac:dyDescent="0.25"/>
    <row r="664" s="1" customFormat="1" ht="15.75" customHeight="1" x14ac:dyDescent="0.25"/>
    <row r="665" s="1" customFormat="1" ht="15.75" customHeight="1" x14ac:dyDescent="0.25"/>
    <row r="666" s="1" customFormat="1" ht="15.75" customHeight="1" x14ac:dyDescent="0.25"/>
    <row r="667" s="1" customFormat="1" ht="15.75" customHeight="1" x14ac:dyDescent="0.25"/>
    <row r="668" s="1" customFormat="1" ht="15.75" customHeight="1" x14ac:dyDescent="0.25"/>
    <row r="669" s="1" customFormat="1" ht="15.75" customHeight="1" x14ac:dyDescent="0.25"/>
    <row r="670" s="1" customFormat="1" ht="15.75" customHeight="1" x14ac:dyDescent="0.25"/>
    <row r="671" s="1" customFormat="1" ht="15.75" customHeight="1" x14ac:dyDescent="0.25"/>
    <row r="672" s="1" customFormat="1" ht="15.75" customHeight="1" x14ac:dyDescent="0.25"/>
    <row r="673" s="1" customFormat="1" ht="15.75" customHeight="1" x14ac:dyDescent="0.25"/>
    <row r="674" s="1" customFormat="1" ht="15.75" customHeight="1" x14ac:dyDescent="0.25"/>
    <row r="675" s="1" customFormat="1" ht="15.75" customHeight="1" x14ac:dyDescent="0.25"/>
    <row r="676" s="1" customFormat="1" ht="15.75" customHeight="1" x14ac:dyDescent="0.25"/>
    <row r="677" s="1" customFormat="1" ht="15.75" customHeight="1" x14ac:dyDescent="0.25"/>
    <row r="678" s="1" customFormat="1" ht="15.75" customHeight="1" x14ac:dyDescent="0.25"/>
    <row r="679" s="1" customFormat="1" ht="15.75" customHeight="1" x14ac:dyDescent="0.25"/>
    <row r="680" s="1" customFormat="1" ht="15.75" customHeight="1" x14ac:dyDescent="0.25"/>
    <row r="681" s="1" customFormat="1" ht="15.75" customHeight="1" x14ac:dyDescent="0.25"/>
    <row r="682" s="1" customFormat="1" ht="15.75" customHeight="1" x14ac:dyDescent="0.25"/>
    <row r="683" s="1" customFormat="1" ht="15.75" customHeight="1" x14ac:dyDescent="0.25"/>
    <row r="684" s="1" customFormat="1" ht="15.75" customHeight="1" x14ac:dyDescent="0.25"/>
    <row r="685" s="1" customFormat="1" ht="15.75" customHeight="1" x14ac:dyDescent="0.25"/>
    <row r="686" s="1" customFormat="1" ht="15.75" customHeight="1" x14ac:dyDescent="0.25"/>
    <row r="687" s="1" customFormat="1" ht="15.75" customHeight="1" x14ac:dyDescent="0.25"/>
    <row r="688" s="1" customFormat="1" ht="15.75" customHeight="1" x14ac:dyDescent="0.25"/>
    <row r="689" s="1" customFormat="1" ht="15.75" customHeight="1" x14ac:dyDescent="0.25"/>
    <row r="690" s="1" customFormat="1" ht="15.75" customHeight="1" x14ac:dyDescent="0.25"/>
    <row r="691" s="1" customFormat="1" ht="15.75" customHeight="1" x14ac:dyDescent="0.25"/>
    <row r="692" s="1" customFormat="1" ht="15.75" customHeight="1" x14ac:dyDescent="0.25"/>
    <row r="693" s="1" customFormat="1" ht="15.75" customHeight="1" x14ac:dyDescent="0.25"/>
    <row r="694" s="1" customFormat="1" ht="15.75" customHeight="1" x14ac:dyDescent="0.25"/>
    <row r="695" s="1" customFormat="1" ht="15.75" customHeight="1" x14ac:dyDescent="0.25"/>
    <row r="696" s="1" customFormat="1" ht="15.75" customHeight="1" x14ac:dyDescent="0.25"/>
    <row r="697" s="1" customFormat="1" ht="15.75" customHeight="1" x14ac:dyDescent="0.25"/>
    <row r="698" s="1" customFormat="1" ht="15.75" customHeight="1" x14ac:dyDescent="0.25"/>
    <row r="699" s="1" customFormat="1" ht="15.75" customHeight="1" x14ac:dyDescent="0.25"/>
    <row r="700" s="1" customFormat="1" ht="15.75" customHeight="1" x14ac:dyDescent="0.25"/>
    <row r="701" s="1" customFormat="1" ht="15.75" customHeight="1" x14ac:dyDescent="0.25"/>
    <row r="702" s="1" customFormat="1" ht="15.75" customHeight="1" x14ac:dyDescent="0.25"/>
    <row r="703" s="1" customFormat="1" ht="15.75" customHeight="1" x14ac:dyDescent="0.25"/>
    <row r="704" s="1" customFormat="1" ht="15.75" customHeight="1" x14ac:dyDescent="0.25"/>
    <row r="705" s="1" customFormat="1" ht="15.75" customHeight="1" x14ac:dyDescent="0.25"/>
    <row r="706" s="1" customFormat="1" ht="15.75" customHeight="1" x14ac:dyDescent="0.25"/>
    <row r="707" s="1" customFormat="1" ht="15.75" customHeight="1" x14ac:dyDescent="0.25"/>
    <row r="708" s="1" customFormat="1" ht="15.75" customHeight="1" x14ac:dyDescent="0.25"/>
    <row r="709" s="1" customFormat="1" ht="15.75" customHeight="1" x14ac:dyDescent="0.25"/>
    <row r="710" s="1" customFormat="1" ht="15.75" customHeight="1" x14ac:dyDescent="0.25"/>
    <row r="711" s="1" customFormat="1" ht="15.75" customHeight="1" x14ac:dyDescent="0.25"/>
    <row r="712" s="1" customFormat="1" ht="15.75" customHeight="1" x14ac:dyDescent="0.25"/>
    <row r="713" s="1" customFormat="1" ht="15.75" customHeight="1" x14ac:dyDescent="0.25"/>
    <row r="714" s="1" customFormat="1" ht="15.75" customHeight="1" x14ac:dyDescent="0.25"/>
    <row r="715" s="1" customFormat="1" ht="15.75" customHeight="1" x14ac:dyDescent="0.25"/>
    <row r="716" s="1" customFormat="1" ht="15.75" customHeight="1" x14ac:dyDescent="0.25"/>
    <row r="717" s="1" customFormat="1" ht="15.75" customHeight="1" x14ac:dyDescent="0.25"/>
    <row r="718" s="1" customFormat="1" ht="15.75" customHeight="1" x14ac:dyDescent="0.25"/>
    <row r="719" s="1" customFormat="1" ht="15.75" customHeight="1" x14ac:dyDescent="0.25"/>
    <row r="720" s="1" customFormat="1" ht="15.75" customHeight="1" x14ac:dyDescent="0.25"/>
    <row r="721" s="1" customFormat="1" ht="15.75" customHeight="1" x14ac:dyDescent="0.25"/>
    <row r="722" s="1" customFormat="1" ht="15.75" customHeight="1" x14ac:dyDescent="0.25"/>
    <row r="723" s="1" customFormat="1" ht="15.75" customHeight="1" x14ac:dyDescent="0.25"/>
    <row r="724" s="1" customFormat="1" ht="15.75" customHeight="1" x14ac:dyDescent="0.25"/>
    <row r="725" s="1" customFormat="1" ht="15.75" customHeight="1" x14ac:dyDescent="0.25"/>
    <row r="726" s="1" customFormat="1" ht="15.75" customHeight="1" x14ac:dyDescent="0.25"/>
    <row r="727" s="1" customFormat="1" ht="15.75" customHeight="1" x14ac:dyDescent="0.25"/>
    <row r="728" s="1" customFormat="1" ht="15.75" customHeight="1" x14ac:dyDescent="0.25"/>
    <row r="729" s="1" customFormat="1" ht="15.75" customHeight="1" x14ac:dyDescent="0.25"/>
    <row r="730" s="1" customFormat="1" ht="15.75" customHeight="1" x14ac:dyDescent="0.25"/>
    <row r="731" s="1" customFormat="1" ht="15.75" customHeight="1" x14ac:dyDescent="0.25"/>
    <row r="732" s="1" customFormat="1" ht="15.75" customHeight="1" x14ac:dyDescent="0.25"/>
    <row r="733" s="1" customFormat="1" ht="15.75" customHeight="1" x14ac:dyDescent="0.25"/>
    <row r="734" s="1" customFormat="1" ht="15.75" customHeight="1" x14ac:dyDescent="0.25"/>
    <row r="735" s="1" customFormat="1" ht="15.75" customHeight="1" x14ac:dyDescent="0.25"/>
    <row r="736" s="1" customFormat="1" ht="15.75" customHeight="1" x14ac:dyDescent="0.25"/>
    <row r="737" s="1" customFormat="1" ht="15.75" customHeight="1" x14ac:dyDescent="0.25"/>
    <row r="738" s="1" customFormat="1" ht="15.75" customHeight="1" x14ac:dyDescent="0.25"/>
    <row r="739" s="1" customFormat="1" ht="15.75" customHeight="1" x14ac:dyDescent="0.25"/>
    <row r="740" s="1" customFormat="1" ht="15.75" customHeight="1" x14ac:dyDescent="0.25"/>
    <row r="741" s="1" customFormat="1" ht="15.75" customHeight="1" x14ac:dyDescent="0.25"/>
    <row r="742" s="1" customFormat="1" ht="15.75" customHeight="1" x14ac:dyDescent="0.25"/>
    <row r="743" s="1" customFormat="1" ht="15.75" customHeight="1" x14ac:dyDescent="0.25"/>
    <row r="744" s="1" customFormat="1" ht="15.75" customHeight="1" x14ac:dyDescent="0.25"/>
    <row r="745" s="1" customFormat="1" ht="15.75" customHeight="1" x14ac:dyDescent="0.25"/>
    <row r="746" s="1" customFormat="1" ht="15.75" customHeight="1" x14ac:dyDescent="0.25"/>
    <row r="747" s="1" customFormat="1" ht="15.75" customHeight="1" x14ac:dyDescent="0.25"/>
    <row r="748" s="1" customFormat="1" ht="15.75" customHeight="1" x14ac:dyDescent="0.25"/>
    <row r="749" s="1" customFormat="1" ht="15.75" customHeight="1" x14ac:dyDescent="0.25"/>
    <row r="750" s="1" customFormat="1" ht="15.75" customHeight="1" x14ac:dyDescent="0.25"/>
    <row r="751" s="1" customFormat="1" ht="15.75" customHeight="1" x14ac:dyDescent="0.25"/>
    <row r="752" s="1" customFormat="1" ht="15.75" customHeight="1" x14ac:dyDescent="0.25"/>
    <row r="753" s="1" customFormat="1" ht="15.75" customHeight="1" x14ac:dyDescent="0.25"/>
    <row r="754" s="1" customFormat="1" ht="15.75" customHeight="1" x14ac:dyDescent="0.25"/>
    <row r="755" s="1" customFormat="1" ht="15.75" customHeight="1" x14ac:dyDescent="0.25"/>
    <row r="756" s="1" customFormat="1" ht="15.75" customHeight="1" x14ac:dyDescent="0.25"/>
    <row r="757" s="1" customFormat="1" ht="15.75" customHeight="1" x14ac:dyDescent="0.25"/>
    <row r="758" s="1" customFormat="1" ht="15.75" customHeight="1" x14ac:dyDescent="0.25"/>
    <row r="759" s="1" customFormat="1" ht="15.75" customHeight="1" x14ac:dyDescent="0.25"/>
    <row r="760" s="1" customFormat="1" ht="15.75" customHeight="1" x14ac:dyDescent="0.25"/>
    <row r="761" s="1" customFormat="1" ht="15.75" customHeight="1" x14ac:dyDescent="0.25"/>
    <row r="762" s="1" customFormat="1" ht="15.75" customHeight="1" x14ac:dyDescent="0.25"/>
    <row r="763" s="1" customFormat="1" ht="15.75" customHeight="1" x14ac:dyDescent="0.25"/>
    <row r="764" s="1" customFormat="1" ht="15.75" customHeight="1" x14ac:dyDescent="0.25"/>
    <row r="765" s="1" customFormat="1" ht="15.75" customHeight="1" x14ac:dyDescent="0.25"/>
    <row r="766" s="1" customFormat="1" ht="15.75" customHeight="1" x14ac:dyDescent="0.25"/>
    <row r="767" s="1" customFormat="1" ht="15.75" customHeight="1" x14ac:dyDescent="0.25"/>
    <row r="768" s="1" customFormat="1" ht="15.75" customHeight="1" x14ac:dyDescent="0.25"/>
    <row r="769" s="1" customFormat="1" ht="15.75" customHeight="1" x14ac:dyDescent="0.25"/>
    <row r="770" s="1" customFormat="1" ht="15.75" customHeight="1" x14ac:dyDescent="0.25"/>
    <row r="771" s="1" customFormat="1" ht="15.75" customHeight="1" x14ac:dyDescent="0.25"/>
    <row r="772" s="1" customFormat="1" ht="15.75" customHeight="1" x14ac:dyDescent="0.25"/>
    <row r="773" s="1" customFormat="1" ht="15.75" customHeight="1" x14ac:dyDescent="0.25"/>
    <row r="774" s="1" customFormat="1" ht="15.75" customHeight="1" x14ac:dyDescent="0.25"/>
    <row r="775" s="1" customFormat="1" ht="15.75" customHeight="1" x14ac:dyDescent="0.25"/>
    <row r="776" s="1" customFormat="1" ht="15.75" customHeight="1" x14ac:dyDescent="0.25"/>
    <row r="777" s="1" customFormat="1" ht="15.75" customHeight="1" x14ac:dyDescent="0.25"/>
    <row r="778" s="1" customFormat="1" ht="15.75" customHeight="1" x14ac:dyDescent="0.25"/>
    <row r="779" s="1" customFormat="1" ht="15.75" customHeight="1" x14ac:dyDescent="0.25"/>
    <row r="780" s="1" customFormat="1" ht="15.75" customHeight="1" x14ac:dyDescent="0.25"/>
    <row r="781" s="1" customFormat="1" ht="15.75" customHeight="1" x14ac:dyDescent="0.25"/>
    <row r="782" s="1" customFormat="1" ht="15.75" customHeight="1" x14ac:dyDescent="0.25"/>
    <row r="783" s="1" customFormat="1" ht="15.75" customHeight="1" x14ac:dyDescent="0.25"/>
    <row r="784" s="1" customFormat="1" ht="15.75" customHeight="1" x14ac:dyDescent="0.25"/>
    <row r="785" s="1" customFormat="1" ht="15.75" customHeight="1" x14ac:dyDescent="0.25"/>
    <row r="786" s="1" customFormat="1" ht="15.75" customHeight="1" x14ac:dyDescent="0.25"/>
    <row r="787" s="1" customFormat="1" ht="15.75" customHeight="1" x14ac:dyDescent="0.25"/>
    <row r="788" s="1" customFormat="1" ht="15.75" customHeight="1" x14ac:dyDescent="0.25"/>
    <row r="789" s="1" customFormat="1" ht="15.75" customHeight="1" x14ac:dyDescent="0.25"/>
    <row r="790" s="1" customFormat="1" ht="15.75" customHeight="1" x14ac:dyDescent="0.25"/>
    <row r="791" s="1" customFormat="1" ht="15.75" customHeight="1" x14ac:dyDescent="0.25"/>
    <row r="792" s="1" customFormat="1" ht="15.75" customHeight="1" x14ac:dyDescent="0.25"/>
    <row r="793" s="1" customFormat="1" ht="15.75" customHeight="1" x14ac:dyDescent="0.25"/>
    <row r="794" s="1" customFormat="1" ht="15.75" customHeight="1" x14ac:dyDescent="0.25"/>
    <row r="795" s="1" customFormat="1" ht="15.75" customHeight="1" x14ac:dyDescent="0.25"/>
    <row r="796" s="1" customFormat="1" ht="15.75" customHeight="1" x14ac:dyDescent="0.25"/>
    <row r="797" s="1" customFormat="1" ht="15.75" customHeight="1" x14ac:dyDescent="0.25"/>
    <row r="798" s="1" customFormat="1" ht="15.75" customHeight="1" x14ac:dyDescent="0.25"/>
    <row r="799" s="1" customFormat="1" ht="15.75" customHeight="1" x14ac:dyDescent="0.25"/>
    <row r="800" s="1" customFormat="1" ht="15.75" customHeight="1" x14ac:dyDescent="0.25"/>
    <row r="801" s="1" customFormat="1" ht="15.75" customHeight="1" x14ac:dyDescent="0.25"/>
    <row r="802" s="1" customFormat="1" ht="15.75" customHeight="1" x14ac:dyDescent="0.25"/>
    <row r="803" s="1" customFormat="1" ht="15.75" customHeight="1" x14ac:dyDescent="0.25"/>
    <row r="804" s="1" customFormat="1" ht="15.75" customHeight="1" x14ac:dyDescent="0.25"/>
    <row r="805" s="1" customFormat="1" ht="15.75" customHeight="1" x14ac:dyDescent="0.25"/>
    <row r="806" s="1" customFormat="1" ht="15.75" customHeight="1" x14ac:dyDescent="0.25"/>
    <row r="807" s="1" customFormat="1" ht="15.75" customHeight="1" x14ac:dyDescent="0.25"/>
    <row r="808" s="1" customFormat="1" ht="15.75" customHeight="1" x14ac:dyDescent="0.25"/>
    <row r="809" s="1" customFormat="1" ht="15.75" customHeight="1" x14ac:dyDescent="0.25"/>
    <row r="810" s="1" customFormat="1" ht="15.75" customHeight="1" x14ac:dyDescent="0.25"/>
    <row r="811" s="1" customFormat="1" ht="15.75" customHeight="1" x14ac:dyDescent="0.25"/>
    <row r="812" s="1" customFormat="1" ht="15.75" customHeight="1" x14ac:dyDescent="0.25"/>
    <row r="813" s="1" customFormat="1" ht="15.75" customHeight="1" x14ac:dyDescent="0.25"/>
    <row r="814" s="1" customFormat="1" ht="15.75" customHeight="1" x14ac:dyDescent="0.25"/>
    <row r="815" s="1" customFormat="1" ht="15.75" customHeight="1" x14ac:dyDescent="0.25"/>
    <row r="816" s="1" customFormat="1" ht="15.75" customHeight="1" x14ac:dyDescent="0.25"/>
    <row r="817" s="1" customFormat="1" ht="15.75" customHeight="1" x14ac:dyDescent="0.25"/>
    <row r="818" s="1" customFormat="1" ht="15.75" customHeight="1" x14ac:dyDescent="0.25"/>
    <row r="819" s="1" customFormat="1" ht="15.75" customHeight="1" x14ac:dyDescent="0.25"/>
    <row r="820" s="1" customFormat="1" ht="15.75" customHeight="1" x14ac:dyDescent="0.25"/>
    <row r="821" s="1" customFormat="1" ht="15.75" customHeight="1" x14ac:dyDescent="0.25"/>
    <row r="822" s="1" customFormat="1" ht="15.75" customHeight="1" x14ac:dyDescent="0.25"/>
    <row r="823" s="1" customFormat="1" ht="15.75" customHeight="1" x14ac:dyDescent="0.25"/>
    <row r="824" s="1" customFormat="1" ht="15.75" customHeight="1" x14ac:dyDescent="0.25"/>
    <row r="825" s="1" customFormat="1" ht="15.75" customHeight="1" x14ac:dyDescent="0.25"/>
    <row r="826" s="1" customFormat="1" ht="15.75" customHeight="1" x14ac:dyDescent="0.25"/>
    <row r="827" s="1" customFormat="1" ht="15.75" customHeight="1" x14ac:dyDescent="0.25"/>
    <row r="828" s="1" customFormat="1" ht="15.75" customHeight="1" x14ac:dyDescent="0.25"/>
    <row r="829" s="1" customFormat="1" ht="15.75" customHeight="1" x14ac:dyDescent="0.25"/>
    <row r="830" s="1" customFormat="1" ht="15.75" customHeight="1" x14ac:dyDescent="0.25"/>
    <row r="831" s="1" customFormat="1" ht="15.75" customHeight="1" x14ac:dyDescent="0.25"/>
    <row r="832" s="1" customFormat="1" ht="15.75" customHeight="1" x14ac:dyDescent="0.25"/>
    <row r="833" s="1" customFormat="1" ht="15.75" customHeight="1" x14ac:dyDescent="0.25"/>
    <row r="834" s="1" customFormat="1" ht="15.75" customHeight="1" x14ac:dyDescent="0.25"/>
    <row r="835" s="1" customFormat="1" ht="15.75" customHeight="1" x14ac:dyDescent="0.25"/>
    <row r="836" s="1" customFormat="1" ht="15.75" customHeight="1" x14ac:dyDescent="0.25"/>
    <row r="837" s="1" customFormat="1" ht="15.75" customHeight="1" x14ac:dyDescent="0.25"/>
    <row r="838" s="1" customFormat="1" ht="15.75" customHeight="1" x14ac:dyDescent="0.25"/>
    <row r="839" s="1" customFormat="1" ht="15.75" customHeight="1" x14ac:dyDescent="0.25"/>
    <row r="840" s="1" customFormat="1" ht="15.75" customHeight="1" x14ac:dyDescent="0.25"/>
    <row r="841" s="1" customFormat="1" ht="15.75" customHeight="1" x14ac:dyDescent="0.25"/>
    <row r="842" s="1" customFormat="1" ht="15.75" customHeight="1" x14ac:dyDescent="0.25"/>
    <row r="843" s="1" customFormat="1" ht="15.75" customHeight="1" x14ac:dyDescent="0.25"/>
    <row r="844" s="1" customFormat="1" ht="15.75" customHeight="1" x14ac:dyDescent="0.25"/>
    <row r="845" s="1" customFormat="1" ht="15.75" customHeight="1" x14ac:dyDescent="0.25"/>
    <row r="846" s="1" customFormat="1" ht="15.75" customHeight="1" x14ac:dyDescent="0.25"/>
    <row r="847" s="1" customFormat="1" ht="15.75" customHeight="1" x14ac:dyDescent="0.25"/>
    <row r="848" s="1" customFormat="1" ht="15.75" customHeight="1" x14ac:dyDescent="0.25"/>
    <row r="849" s="1" customFormat="1" ht="15.75" customHeight="1" x14ac:dyDescent="0.25"/>
    <row r="850" s="1" customFormat="1" ht="15.75" customHeight="1" x14ac:dyDescent="0.25"/>
    <row r="851" s="1" customFormat="1" ht="15.75" customHeight="1" x14ac:dyDescent="0.25"/>
    <row r="852" s="1" customFormat="1" ht="15.75" customHeight="1" x14ac:dyDescent="0.25"/>
    <row r="853" s="1" customFormat="1" ht="15.75" customHeight="1" x14ac:dyDescent="0.25"/>
    <row r="854" s="1" customFormat="1" ht="15.75" customHeight="1" x14ac:dyDescent="0.25"/>
    <row r="855" s="1" customFormat="1" ht="15.75" customHeight="1" x14ac:dyDescent="0.25"/>
    <row r="856" s="1" customFormat="1" ht="15.75" customHeight="1" x14ac:dyDescent="0.25"/>
    <row r="857" s="1" customFormat="1" ht="15.75" customHeight="1" x14ac:dyDescent="0.25"/>
    <row r="858" s="1" customFormat="1" ht="15.75" customHeight="1" x14ac:dyDescent="0.25"/>
    <row r="859" s="1" customFormat="1" ht="15.75" customHeight="1" x14ac:dyDescent="0.25"/>
    <row r="860" s="1" customFormat="1" ht="15.75" customHeight="1" x14ac:dyDescent="0.25"/>
    <row r="861" s="1" customFormat="1" ht="15.75" customHeight="1" x14ac:dyDescent="0.25"/>
    <row r="862" s="1" customFormat="1" ht="15.75" customHeight="1" x14ac:dyDescent="0.25"/>
    <row r="863" s="1" customFormat="1" ht="15.75" customHeight="1" x14ac:dyDescent="0.25"/>
    <row r="864" s="1" customFormat="1" ht="15.75" customHeight="1" x14ac:dyDescent="0.25"/>
    <row r="865" s="1" customFormat="1" ht="15.75" customHeight="1" x14ac:dyDescent="0.25"/>
    <row r="866" s="1" customFormat="1" ht="15.75" customHeight="1" x14ac:dyDescent="0.25"/>
    <row r="867" s="1" customFormat="1" ht="15.75" customHeight="1" x14ac:dyDescent="0.25"/>
    <row r="868" s="1" customFormat="1" ht="15.75" customHeight="1" x14ac:dyDescent="0.25"/>
    <row r="869" s="1" customFormat="1" ht="15.75" customHeight="1" x14ac:dyDescent="0.25"/>
    <row r="870" s="1" customFormat="1" ht="15.75" customHeight="1" x14ac:dyDescent="0.25"/>
    <row r="871" s="1" customFormat="1" ht="15.75" customHeight="1" x14ac:dyDescent="0.25"/>
    <row r="872" s="1" customFormat="1" ht="15.75" customHeight="1" x14ac:dyDescent="0.25"/>
    <row r="873" s="1" customFormat="1" ht="15.75" customHeight="1" x14ac:dyDescent="0.25"/>
    <row r="874" s="1" customFormat="1" ht="15.75" customHeight="1" x14ac:dyDescent="0.25"/>
    <row r="875" s="1" customFormat="1" ht="15.75" customHeight="1" x14ac:dyDescent="0.25"/>
    <row r="876" s="1" customFormat="1" ht="15.75" customHeight="1" x14ac:dyDescent="0.25"/>
    <row r="877" s="1" customFormat="1" ht="15.75" customHeight="1" x14ac:dyDescent="0.25"/>
    <row r="878" s="1" customFormat="1" ht="15.75" customHeight="1" x14ac:dyDescent="0.25"/>
    <row r="879" s="1" customFormat="1" ht="15.75" customHeight="1" x14ac:dyDescent="0.25"/>
    <row r="880" s="1" customFormat="1" ht="15.75" customHeight="1" x14ac:dyDescent="0.25"/>
    <row r="881" s="1" customFormat="1" ht="15.75" customHeight="1" x14ac:dyDescent="0.25"/>
    <row r="882" s="1" customFormat="1" ht="15.75" customHeight="1" x14ac:dyDescent="0.25"/>
    <row r="883" s="1" customFormat="1" ht="15.75" customHeight="1" x14ac:dyDescent="0.25"/>
    <row r="884" s="1" customFormat="1" ht="15.75" customHeight="1" x14ac:dyDescent="0.25"/>
    <row r="885" s="1" customFormat="1" ht="15.75" customHeight="1" x14ac:dyDescent="0.25"/>
    <row r="886" s="1" customFormat="1" ht="15.75" customHeight="1" x14ac:dyDescent="0.25"/>
    <row r="887" s="1" customFormat="1" ht="15.75" customHeight="1" x14ac:dyDescent="0.25"/>
    <row r="888" s="1" customFormat="1" ht="15.75" customHeight="1" x14ac:dyDescent="0.25"/>
    <row r="889" s="1" customFormat="1" ht="15.75" customHeight="1" x14ac:dyDescent="0.25"/>
    <row r="890" s="1" customFormat="1" ht="15.75" customHeight="1" x14ac:dyDescent="0.25"/>
    <row r="891" s="1" customFormat="1" ht="15.75" customHeight="1" x14ac:dyDescent="0.25"/>
    <row r="892" s="1" customFormat="1" ht="15.75" customHeight="1" x14ac:dyDescent="0.25"/>
    <row r="893" s="1" customFormat="1" ht="15.75" customHeight="1" x14ac:dyDescent="0.25"/>
    <row r="894" s="1" customFormat="1" ht="15.75" customHeight="1" x14ac:dyDescent="0.25"/>
    <row r="895" s="1" customFormat="1" ht="15.75" customHeight="1" x14ac:dyDescent="0.25"/>
    <row r="896" s="1" customFormat="1" ht="15.75" customHeight="1" x14ac:dyDescent="0.25"/>
    <row r="897" s="1" customFormat="1" ht="15.75" customHeight="1" x14ac:dyDescent="0.25"/>
    <row r="898" s="1" customFormat="1" ht="15.75" customHeight="1" x14ac:dyDescent="0.25"/>
    <row r="899" s="1" customFormat="1" ht="15.75" customHeight="1" x14ac:dyDescent="0.25"/>
    <row r="900" s="1" customFormat="1" ht="15.75" customHeight="1" x14ac:dyDescent="0.25"/>
    <row r="901" s="1" customFormat="1" ht="15.75" customHeight="1" x14ac:dyDescent="0.25"/>
    <row r="902" s="1" customFormat="1" ht="15.75" customHeight="1" x14ac:dyDescent="0.25"/>
    <row r="903" s="1" customFormat="1" ht="15.75" customHeight="1" x14ac:dyDescent="0.25"/>
    <row r="904" s="1" customFormat="1" ht="15.75" customHeight="1" x14ac:dyDescent="0.25"/>
    <row r="905" s="1" customFormat="1" ht="15.75" customHeight="1" x14ac:dyDescent="0.25"/>
    <row r="906" s="1" customFormat="1" ht="15.75" customHeight="1" x14ac:dyDescent="0.25"/>
    <row r="907" s="1" customFormat="1" ht="15.75" customHeight="1" x14ac:dyDescent="0.25"/>
    <row r="908" s="1" customFormat="1" ht="15.75" customHeight="1" x14ac:dyDescent="0.25"/>
    <row r="909" s="1" customFormat="1" ht="15.75" customHeight="1" x14ac:dyDescent="0.25"/>
    <row r="910" s="1" customFormat="1" ht="15.75" customHeight="1" x14ac:dyDescent="0.25"/>
    <row r="911" s="1" customFormat="1" ht="15.75" customHeight="1" x14ac:dyDescent="0.25"/>
    <row r="912" s="1" customFormat="1" ht="15.75" customHeight="1" x14ac:dyDescent="0.25"/>
    <row r="913" s="1" customFormat="1" ht="15.75" customHeight="1" x14ac:dyDescent="0.25"/>
    <row r="914" s="1" customFormat="1" ht="15.75" customHeight="1" x14ac:dyDescent="0.25"/>
    <row r="915" s="1" customFormat="1" ht="15.75" customHeight="1" x14ac:dyDescent="0.25"/>
    <row r="916" s="1" customFormat="1" ht="15.75" customHeight="1" x14ac:dyDescent="0.25"/>
    <row r="917" s="1" customFormat="1" ht="15.75" customHeight="1" x14ac:dyDescent="0.25"/>
    <row r="918" s="1" customFormat="1" ht="15.75" customHeight="1" x14ac:dyDescent="0.25"/>
    <row r="919" s="1" customFormat="1" ht="15.75" customHeight="1" x14ac:dyDescent="0.25"/>
    <row r="920" s="1" customFormat="1" ht="15.75" customHeight="1" x14ac:dyDescent="0.25"/>
    <row r="921" s="1" customFormat="1" ht="15.75" customHeight="1" x14ac:dyDescent="0.25"/>
    <row r="922" s="1" customFormat="1" ht="15.75" customHeight="1" x14ac:dyDescent="0.25"/>
    <row r="923" s="1" customFormat="1" ht="15.75" customHeight="1" x14ac:dyDescent="0.25"/>
    <row r="924" s="1" customFormat="1" ht="15.75" customHeight="1" x14ac:dyDescent="0.25"/>
    <row r="925" s="1" customFormat="1" ht="15.75" customHeight="1" x14ac:dyDescent="0.25"/>
    <row r="926" s="1" customFormat="1" ht="15.75" customHeight="1" x14ac:dyDescent="0.25"/>
    <row r="927" s="1" customFormat="1" ht="15.75" customHeight="1" x14ac:dyDescent="0.25"/>
    <row r="928" s="1" customFormat="1" ht="15.75" customHeight="1" x14ac:dyDescent="0.25"/>
    <row r="929" s="1" customFormat="1" ht="15.75" customHeight="1" x14ac:dyDescent="0.25"/>
    <row r="930" s="1" customFormat="1" ht="15.75" customHeight="1" x14ac:dyDescent="0.25"/>
    <row r="931" s="1" customFormat="1" ht="15.75" customHeight="1" x14ac:dyDescent="0.25"/>
    <row r="932" s="1" customFormat="1" ht="15.75" customHeight="1" x14ac:dyDescent="0.25"/>
    <row r="933" s="1" customFormat="1" ht="15.75" customHeight="1" x14ac:dyDescent="0.25"/>
    <row r="934" s="1" customFormat="1" ht="15.75" customHeight="1" x14ac:dyDescent="0.25"/>
    <row r="935" s="1" customFormat="1" ht="15.75" customHeight="1" x14ac:dyDescent="0.25"/>
    <row r="936" s="1" customFormat="1" ht="15.75" customHeight="1" x14ac:dyDescent="0.25"/>
    <row r="937" s="1" customFormat="1" ht="15.75" customHeight="1" x14ac:dyDescent="0.25"/>
    <row r="938" s="1" customFormat="1" ht="15.75" customHeight="1" x14ac:dyDescent="0.25"/>
    <row r="939" s="1" customFormat="1" ht="15.75" customHeight="1" x14ac:dyDescent="0.25"/>
    <row r="940" s="1" customFormat="1" ht="15.75" customHeight="1" x14ac:dyDescent="0.25"/>
    <row r="941" s="1" customFormat="1" ht="15.75" customHeight="1" x14ac:dyDescent="0.25"/>
    <row r="942" s="1" customFormat="1" ht="15.75" customHeight="1" x14ac:dyDescent="0.25"/>
    <row r="943" s="1" customFormat="1" ht="15.75" customHeight="1" x14ac:dyDescent="0.25"/>
    <row r="944" s="1" customFormat="1" ht="15.75" customHeight="1" x14ac:dyDescent="0.25"/>
    <row r="945" s="1" customFormat="1" ht="15.75" customHeight="1" x14ac:dyDescent="0.25"/>
    <row r="946" s="1" customFormat="1" ht="15.75" customHeight="1" x14ac:dyDescent="0.25"/>
    <row r="947" s="1" customFormat="1" ht="15.75" customHeight="1" x14ac:dyDescent="0.25"/>
    <row r="948" s="1" customFormat="1" ht="15.75" customHeight="1" x14ac:dyDescent="0.25"/>
    <row r="949" s="1" customFormat="1" ht="15.75" customHeight="1" x14ac:dyDescent="0.25"/>
    <row r="950" s="1" customFormat="1" ht="15.75" customHeight="1" x14ac:dyDescent="0.25"/>
    <row r="951" s="1" customFormat="1" ht="15.75" customHeight="1" x14ac:dyDescent="0.25"/>
    <row r="952" s="1" customFormat="1" ht="15.75" customHeight="1" x14ac:dyDescent="0.25"/>
    <row r="953" s="1" customFormat="1" ht="15.75" customHeight="1" x14ac:dyDescent="0.25"/>
    <row r="954" s="1" customFormat="1" ht="15.75" customHeight="1" x14ac:dyDescent="0.25"/>
    <row r="955" s="1" customFormat="1" ht="15.75" customHeight="1" x14ac:dyDescent="0.25"/>
    <row r="956" s="1" customFormat="1" ht="15.75" customHeight="1" x14ac:dyDescent="0.25"/>
    <row r="957" s="1" customFormat="1" ht="15.75" customHeight="1" x14ac:dyDescent="0.25"/>
    <row r="958" s="1" customFormat="1" ht="15.75" customHeight="1" x14ac:dyDescent="0.25"/>
    <row r="959" s="1" customFormat="1" ht="15.75" customHeight="1" x14ac:dyDescent="0.25"/>
    <row r="960" s="1" customFormat="1" ht="15.75" customHeight="1" x14ac:dyDescent="0.25"/>
    <row r="961" s="1" customFormat="1" ht="15.75" customHeight="1" x14ac:dyDescent="0.25"/>
    <row r="962" s="1" customFormat="1" ht="15.75" customHeight="1" x14ac:dyDescent="0.25"/>
    <row r="963" s="1" customFormat="1" ht="15.75" customHeight="1" x14ac:dyDescent="0.25"/>
    <row r="964" s="1" customFormat="1" ht="15.75" customHeight="1" x14ac:dyDescent="0.25"/>
    <row r="965" s="1" customFormat="1" ht="15.75" customHeight="1" x14ac:dyDescent="0.25"/>
    <row r="966" s="1" customFormat="1" ht="15.75" customHeight="1" x14ac:dyDescent="0.25"/>
    <row r="967" s="1" customFormat="1" ht="15.75" customHeight="1" x14ac:dyDescent="0.25"/>
    <row r="968" s="1" customFormat="1" ht="15.75" customHeight="1" x14ac:dyDescent="0.25"/>
    <row r="969" s="1" customFormat="1" ht="15.75" customHeight="1" x14ac:dyDescent="0.25"/>
    <row r="970" s="1" customFormat="1" ht="15.75" customHeight="1" x14ac:dyDescent="0.25"/>
    <row r="971" s="1" customFormat="1" ht="15.75" customHeight="1" x14ac:dyDescent="0.25"/>
    <row r="972" s="1" customFormat="1" ht="15.75" customHeight="1" x14ac:dyDescent="0.25"/>
    <row r="973" s="1" customFormat="1" ht="15.75" customHeight="1" x14ac:dyDescent="0.25"/>
    <row r="974" s="1" customFormat="1" ht="15.75" customHeight="1" x14ac:dyDescent="0.25"/>
    <row r="975" s="1" customFormat="1" ht="15.75" customHeight="1" x14ac:dyDescent="0.25"/>
    <row r="976" s="1" customFormat="1" ht="15.75" customHeight="1" x14ac:dyDescent="0.25"/>
    <row r="977" s="1" customFormat="1" ht="15.75" customHeight="1" x14ac:dyDescent="0.25"/>
    <row r="978" s="1" customFormat="1" ht="15.75" customHeight="1" x14ac:dyDescent="0.25"/>
    <row r="979" s="1" customFormat="1" ht="15.75" customHeight="1" x14ac:dyDescent="0.25"/>
    <row r="980" s="1" customFormat="1" ht="15.75" customHeight="1" x14ac:dyDescent="0.25"/>
    <row r="981" s="1" customFormat="1" ht="15.75" customHeight="1" x14ac:dyDescent="0.25"/>
    <row r="982" s="1" customFormat="1" ht="15.75" customHeight="1" x14ac:dyDescent="0.25"/>
    <row r="983" s="1" customFormat="1" ht="15.75" customHeight="1" x14ac:dyDescent="0.25"/>
    <row r="984" s="1" customFormat="1" ht="15.75" customHeight="1" x14ac:dyDescent="0.25"/>
    <row r="985" s="1" customFormat="1" ht="15.75" customHeight="1" x14ac:dyDescent="0.25"/>
    <row r="986" s="1" customFormat="1" ht="15.75" customHeight="1" x14ac:dyDescent="0.25"/>
    <row r="987" s="1" customFormat="1" ht="15.75" customHeight="1" x14ac:dyDescent="0.25"/>
    <row r="988" s="1" customFormat="1" ht="15.75" customHeight="1" x14ac:dyDescent="0.25"/>
    <row r="989" s="1" customFormat="1" ht="15.75" customHeight="1" x14ac:dyDescent="0.25"/>
    <row r="990" s="1" customFormat="1" ht="15.75" customHeight="1" x14ac:dyDescent="0.25"/>
    <row r="991" s="1" customFormat="1" ht="15.75" customHeight="1" x14ac:dyDescent="0.25"/>
    <row r="992" s="1" customFormat="1" ht="15.75" customHeight="1" x14ac:dyDescent="0.25"/>
    <row r="993" s="1" customFormat="1" ht="15.75" customHeight="1" x14ac:dyDescent="0.25"/>
    <row r="994" s="1" customFormat="1" ht="15.75" customHeight="1" x14ac:dyDescent="0.25"/>
    <row r="995" s="1" customFormat="1" ht="15.75" customHeight="1" x14ac:dyDescent="0.25"/>
    <row r="996" s="1" customFormat="1" ht="15.75" customHeight="1" x14ac:dyDescent="0.25"/>
    <row r="997" s="1" customFormat="1" ht="15.75" customHeight="1" x14ac:dyDescent="0.25"/>
    <row r="998" s="1" customFormat="1" ht="15.75" customHeight="1" x14ac:dyDescent="0.25"/>
    <row r="999" s="1" customFormat="1" ht="15.75" customHeight="1" x14ac:dyDescent="0.25"/>
    <row r="1000" s="1" customFormat="1" ht="15.75" customHeight="1" x14ac:dyDescent="0.25"/>
  </sheetData>
  <mergeCells count="3">
    <mergeCell ref="B2:F6"/>
    <mergeCell ref="B9:F11"/>
    <mergeCell ref="D14:D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000"/>
  <sheetViews>
    <sheetView showGridLines="0" tabSelected="1" topLeftCell="A31" workbookViewId="0">
      <selection activeCell="S58" sqref="S58"/>
    </sheetView>
  </sheetViews>
  <sheetFormatPr baseColWidth="10" defaultColWidth="14.42578125" defaultRowHeight="15" customHeight="1" zeroHeight="1" x14ac:dyDescent="0.25"/>
  <cols>
    <col min="1" max="1" width="4.85546875" style="1" customWidth="1"/>
    <col min="2" max="2" width="18" style="1" customWidth="1"/>
    <col min="3" max="3" width="9.28515625" style="1" customWidth="1"/>
    <col min="4" max="4" width="18" style="1" customWidth="1"/>
    <col min="5" max="5" width="21.42578125" style="1" customWidth="1"/>
    <col min="6" max="6" width="9.28515625" style="1" customWidth="1"/>
    <col min="7" max="7" width="20.140625" style="1" customWidth="1"/>
    <col min="8" max="8" width="18" style="1" customWidth="1"/>
    <col min="9" max="9" width="9.28515625" style="1" customWidth="1"/>
    <col min="10" max="10" width="18" style="1" customWidth="1"/>
    <col min="11" max="11" width="20.140625" style="1" customWidth="1"/>
    <col min="12" max="12" width="6.7109375" style="1" customWidth="1"/>
    <col min="13" max="13" width="16.140625" style="1" customWidth="1"/>
    <col min="14" max="14" width="6.7109375" style="1" customWidth="1"/>
    <col min="15" max="15" width="16.140625" style="1" customWidth="1"/>
    <col min="16" max="17" width="7.85546875" style="1" customWidth="1"/>
    <col min="18" max="16384" width="14.42578125" style="1"/>
  </cols>
  <sheetData>
    <row r="1" spans="1:17" ht="16.5" customHeight="1" x14ac:dyDescent="0.25">
      <c r="A1" s="193" t="s">
        <v>85</v>
      </c>
      <c r="B1" s="193"/>
      <c r="C1" s="193"/>
      <c r="D1" s="193"/>
      <c r="E1" s="26"/>
      <c r="F1" s="27"/>
      <c r="G1" s="28"/>
      <c r="H1" s="27"/>
      <c r="I1" s="27"/>
      <c r="J1" s="28"/>
      <c r="K1" s="27"/>
      <c r="L1" s="27"/>
      <c r="M1" s="27"/>
      <c r="N1" s="27"/>
      <c r="O1" s="24"/>
      <c r="P1" s="24"/>
      <c r="Q1" s="24"/>
    </row>
    <row r="2" spans="1:17" ht="16.5" customHeight="1" x14ac:dyDescent="0.25">
      <c r="A2" s="193"/>
      <c r="B2" s="193"/>
      <c r="C2" s="193"/>
      <c r="D2" s="193"/>
      <c r="K2" s="27"/>
      <c r="L2" s="27"/>
      <c r="M2" s="27"/>
      <c r="N2" s="27"/>
      <c r="O2" s="24"/>
      <c r="P2" s="24"/>
      <c r="Q2" s="24"/>
    </row>
    <row r="3" spans="1:17" ht="16.5" customHeight="1" x14ac:dyDescent="0.25">
      <c r="A3" s="193"/>
      <c r="B3" s="193"/>
      <c r="C3" s="193"/>
      <c r="D3" s="193"/>
      <c r="F3" s="70" t="s">
        <v>1</v>
      </c>
      <c r="G3" s="71"/>
      <c r="H3" s="72"/>
      <c r="I3" s="76">
        <v>1</v>
      </c>
      <c r="J3" s="77"/>
      <c r="K3" s="29"/>
      <c r="P3" s="30"/>
      <c r="Q3" s="30"/>
    </row>
    <row r="4" spans="1:17" ht="16.5" customHeight="1" x14ac:dyDescent="0.25">
      <c r="A4" s="193"/>
      <c r="B4" s="193"/>
      <c r="C4" s="193"/>
      <c r="D4" s="193"/>
      <c r="F4" s="73"/>
      <c r="G4" s="74"/>
      <c r="H4" s="75"/>
      <c r="I4" s="78"/>
      <c r="J4" s="79"/>
      <c r="K4" s="29"/>
      <c r="P4" s="30"/>
      <c r="Q4" s="30"/>
    </row>
    <row r="5" spans="1:17" ht="16.5" customHeight="1" x14ac:dyDescent="0.25">
      <c r="A5" s="193"/>
      <c r="B5" s="193"/>
      <c r="C5" s="193"/>
      <c r="D5" s="193"/>
      <c r="E5" s="27"/>
      <c r="F5" s="27"/>
      <c r="G5" s="27"/>
      <c r="H5" s="27"/>
      <c r="I5" s="187" t="s">
        <v>2</v>
      </c>
      <c r="J5" s="188"/>
      <c r="K5" s="31"/>
      <c r="P5" s="30"/>
      <c r="Q5" s="30"/>
    </row>
    <row r="6" spans="1:17" ht="16.5" customHeight="1" x14ac:dyDescent="0.25">
      <c r="A6" s="193"/>
      <c r="B6" s="193"/>
      <c r="C6" s="193"/>
      <c r="D6" s="193"/>
      <c r="L6" s="32"/>
      <c r="M6" s="32"/>
      <c r="P6" s="30"/>
      <c r="Q6" s="30"/>
    </row>
    <row r="7" spans="1:17" ht="16.5" customHeight="1" x14ac:dyDescent="0.25">
      <c r="A7" s="27"/>
      <c r="B7" s="26"/>
      <c r="C7" s="26"/>
      <c r="D7" s="26"/>
      <c r="L7" s="32" t="str">
        <f>B11</f>
        <v>Costos de los ingredientes</v>
      </c>
      <c r="M7" s="33">
        <f>B9</f>
        <v>0</v>
      </c>
      <c r="P7" s="30"/>
      <c r="Q7" s="30"/>
    </row>
    <row r="8" spans="1:17" ht="16.5" customHeight="1" x14ac:dyDescent="0.25">
      <c r="A8" s="27"/>
      <c r="B8" s="63" t="s">
        <v>4</v>
      </c>
      <c r="C8" s="64"/>
      <c r="D8" s="65"/>
      <c r="H8" s="63" t="s">
        <v>5</v>
      </c>
      <c r="I8" s="64"/>
      <c r="J8" s="65"/>
      <c r="L8" s="32" t="str">
        <f>D11</f>
        <v>Labor Costs</v>
      </c>
      <c r="M8" s="33">
        <f>D9</f>
        <v>0</v>
      </c>
      <c r="P8" s="30"/>
      <c r="Q8" s="30"/>
    </row>
    <row r="9" spans="1:17" ht="16.5" customHeight="1" x14ac:dyDescent="0.25">
      <c r="A9" s="27"/>
      <c r="B9" s="186">
        <f>SUM(J39)</f>
        <v>0</v>
      </c>
      <c r="C9" s="34"/>
      <c r="D9" s="186">
        <f>SUM(H53)</f>
        <v>0</v>
      </c>
      <c r="H9" s="186">
        <f>B9/$I$3</f>
        <v>0</v>
      </c>
      <c r="I9" s="34"/>
      <c r="J9" s="186">
        <f>D9/$I$3</f>
        <v>0</v>
      </c>
      <c r="L9" s="32" t="str">
        <f>B14</f>
        <v>Otros Costos</v>
      </c>
      <c r="M9" s="33">
        <f>B12</f>
        <v>0</v>
      </c>
      <c r="P9" s="30"/>
      <c r="Q9" s="30"/>
    </row>
    <row r="10" spans="1:17" ht="16.5" customHeight="1" x14ac:dyDescent="0.25">
      <c r="A10" s="27"/>
      <c r="B10" s="67"/>
      <c r="C10" s="34"/>
      <c r="D10" s="67"/>
      <c r="H10" s="67"/>
      <c r="I10" s="34"/>
      <c r="J10" s="67"/>
      <c r="L10" s="32" t="str">
        <f>D14</f>
        <v>COSTO TOTAL</v>
      </c>
      <c r="M10" s="33">
        <f>D12</f>
        <v>0</v>
      </c>
      <c r="P10" s="24"/>
      <c r="Q10" s="24"/>
    </row>
    <row r="11" spans="1:17" ht="25.5" x14ac:dyDescent="0.25">
      <c r="A11" s="27"/>
      <c r="B11" s="62" t="s">
        <v>7</v>
      </c>
      <c r="C11" s="34"/>
      <c r="D11" s="45" t="s">
        <v>79</v>
      </c>
      <c r="H11" s="45" t="s">
        <v>80</v>
      </c>
      <c r="I11" s="34"/>
      <c r="J11" s="45" t="s">
        <v>79</v>
      </c>
      <c r="L11" s="32" t="s">
        <v>9</v>
      </c>
      <c r="M11" s="35">
        <f>D12/$I$3</f>
        <v>0</v>
      </c>
      <c r="P11" s="24"/>
      <c r="Q11" s="24"/>
    </row>
    <row r="12" spans="1:17" ht="16.5" customHeight="1" x14ac:dyDescent="0.25">
      <c r="A12" s="27"/>
      <c r="B12" s="186">
        <f>SUM(J70)</f>
        <v>0</v>
      </c>
      <c r="C12" s="34"/>
      <c r="D12" s="186">
        <f>SUM(J39,H53,J70)</f>
        <v>0</v>
      </c>
      <c r="H12" s="186">
        <f>B12/$I$3</f>
        <v>0</v>
      </c>
      <c r="I12" s="34"/>
      <c r="J12" s="186">
        <f>D12/$I$3</f>
        <v>0</v>
      </c>
      <c r="L12" s="32" t="str">
        <f>M21</f>
        <v>Margen de beneficio</v>
      </c>
      <c r="M12" s="35">
        <f>O21</f>
        <v>1</v>
      </c>
      <c r="P12" s="24"/>
      <c r="Q12" s="24"/>
    </row>
    <row r="13" spans="1:17" ht="16.5" customHeight="1" x14ac:dyDescent="0.25">
      <c r="A13" s="27"/>
      <c r="B13" s="67"/>
      <c r="C13" s="34"/>
      <c r="D13" s="67"/>
      <c r="H13" s="67"/>
      <c r="I13" s="34"/>
      <c r="J13" s="67"/>
      <c r="P13" s="24"/>
      <c r="Q13" s="24"/>
    </row>
    <row r="14" spans="1:17" ht="16.5" customHeight="1" x14ac:dyDescent="0.25">
      <c r="A14" s="27"/>
      <c r="B14" s="46" t="s">
        <v>12</v>
      </c>
      <c r="C14" s="34"/>
      <c r="D14" s="46" t="s">
        <v>11</v>
      </c>
      <c r="E14" s="34"/>
      <c r="F14" s="34"/>
      <c r="G14" s="34"/>
      <c r="H14" s="47" t="s">
        <v>81</v>
      </c>
      <c r="I14" s="34"/>
      <c r="J14" s="47" t="s">
        <v>82</v>
      </c>
      <c r="K14" s="34"/>
      <c r="P14" s="24"/>
      <c r="Q14" s="24"/>
    </row>
    <row r="15" spans="1:17" ht="21.75" customHeight="1" x14ac:dyDescent="0.25">
      <c r="A15" s="27"/>
      <c r="B15" s="34"/>
      <c r="C15" s="34"/>
      <c r="D15" s="34"/>
      <c r="E15" s="34"/>
      <c r="F15" s="34"/>
      <c r="G15" s="34"/>
      <c r="H15" s="34"/>
      <c r="I15" s="34"/>
      <c r="J15" s="34"/>
      <c r="K15" s="34"/>
      <c r="P15" s="24"/>
      <c r="Q15" s="24"/>
    </row>
    <row r="16" spans="1:17" ht="21" customHeight="1" x14ac:dyDescent="0.25">
      <c r="A16" s="98" t="s">
        <v>14</v>
      </c>
      <c r="B16" s="99"/>
      <c r="C16" s="99"/>
      <c r="D16" s="99"/>
      <c r="E16" s="99"/>
      <c r="F16" s="99"/>
      <c r="G16" s="99"/>
      <c r="H16" s="99"/>
      <c r="I16" s="99"/>
      <c r="J16" s="99"/>
      <c r="K16" s="100"/>
      <c r="M16" s="86" t="s">
        <v>15</v>
      </c>
      <c r="N16" s="87"/>
      <c r="O16" s="88"/>
    </row>
    <row r="17" spans="1:17" ht="16.5" customHeight="1" x14ac:dyDescent="0.25">
      <c r="A17" s="145" t="s">
        <v>16</v>
      </c>
      <c r="B17" s="146"/>
      <c r="C17" s="146"/>
      <c r="D17" s="147"/>
      <c r="E17" s="145" t="s">
        <v>17</v>
      </c>
      <c r="F17" s="147"/>
      <c r="G17" s="153" t="s">
        <v>18</v>
      </c>
      <c r="H17" s="145" t="s">
        <v>19</v>
      </c>
      <c r="I17" s="147"/>
      <c r="J17" s="153" t="s">
        <v>20</v>
      </c>
      <c r="K17" s="153" t="s">
        <v>21</v>
      </c>
      <c r="L17" s="24"/>
    </row>
    <row r="18" spans="1:17" ht="16.5" customHeight="1" x14ac:dyDescent="0.25">
      <c r="A18" s="148"/>
      <c r="B18" s="125"/>
      <c r="C18" s="125"/>
      <c r="D18" s="149"/>
      <c r="E18" s="148"/>
      <c r="F18" s="149"/>
      <c r="G18" s="154"/>
      <c r="H18" s="148"/>
      <c r="I18" s="149"/>
      <c r="J18" s="154"/>
      <c r="K18" s="154"/>
      <c r="L18" s="24"/>
      <c r="M18" s="94" t="s">
        <v>22</v>
      </c>
      <c r="N18" s="96">
        <v>1</v>
      </c>
      <c r="O18" s="77"/>
    </row>
    <row r="19" spans="1:17" ht="16.5" customHeight="1" x14ac:dyDescent="0.25">
      <c r="A19" s="50">
        <v>1</v>
      </c>
      <c r="B19" s="181"/>
      <c r="C19" s="182"/>
      <c r="D19" s="151"/>
      <c r="E19" s="36"/>
      <c r="F19" s="36"/>
      <c r="G19" s="37"/>
      <c r="H19" s="36"/>
      <c r="I19" s="55" t="str">
        <f t="shared" ref="I19:I38" si="0">REPT(F19,1)</f>
        <v/>
      </c>
      <c r="J19" s="52">
        <f t="shared" ref="J19:J38" si="1">IFERROR(SUM(G19/E19*H19),)</f>
        <v>0</v>
      </c>
      <c r="K19" s="48">
        <f t="shared" ref="K19:K38" si="2">J19/$I$3</f>
        <v>0</v>
      </c>
      <c r="L19" s="24"/>
      <c r="M19" s="95"/>
      <c r="N19" s="97"/>
      <c r="O19" s="79"/>
    </row>
    <row r="20" spans="1:17" ht="16.5" customHeight="1" x14ac:dyDescent="0.25">
      <c r="A20" s="50">
        <v>2</v>
      </c>
      <c r="B20" s="181"/>
      <c r="C20" s="182"/>
      <c r="D20" s="151"/>
      <c r="E20" s="38"/>
      <c r="F20" s="38"/>
      <c r="G20" s="39"/>
      <c r="H20" s="38"/>
      <c r="I20" s="56" t="str">
        <f t="shared" si="0"/>
        <v/>
      </c>
      <c r="J20" s="53">
        <f t="shared" si="1"/>
        <v>0</v>
      </c>
      <c r="K20" s="48">
        <f t="shared" si="2"/>
        <v>0</v>
      </c>
      <c r="L20" s="24"/>
      <c r="M20" s="34"/>
      <c r="N20" s="34"/>
      <c r="O20" s="34"/>
    </row>
    <row r="21" spans="1:17" ht="16.5" customHeight="1" x14ac:dyDescent="0.25">
      <c r="A21" s="50">
        <v>3</v>
      </c>
      <c r="B21" s="181"/>
      <c r="C21" s="182"/>
      <c r="D21" s="151"/>
      <c r="E21" s="38"/>
      <c r="F21" s="38"/>
      <c r="G21" s="39"/>
      <c r="H21" s="38"/>
      <c r="I21" s="56" t="str">
        <f t="shared" si="0"/>
        <v/>
      </c>
      <c r="J21" s="53">
        <f t="shared" si="1"/>
        <v>0</v>
      </c>
      <c r="K21" s="48">
        <f t="shared" si="2"/>
        <v>0</v>
      </c>
      <c r="L21" s="24"/>
      <c r="M21" s="81" t="s">
        <v>28</v>
      </c>
      <c r="N21" s="82"/>
      <c r="O21" s="40">
        <f>SUM(N18-J12)</f>
        <v>1</v>
      </c>
    </row>
    <row r="22" spans="1:17" ht="16.5" customHeight="1" x14ac:dyDescent="0.25">
      <c r="A22" s="50">
        <v>4</v>
      </c>
      <c r="B22" s="181"/>
      <c r="C22" s="182"/>
      <c r="D22" s="151"/>
      <c r="E22" s="38"/>
      <c r="F22" s="38"/>
      <c r="G22" s="39"/>
      <c r="H22" s="38"/>
      <c r="I22" s="56" t="str">
        <f t="shared" si="0"/>
        <v/>
      </c>
      <c r="J22" s="53">
        <f t="shared" si="1"/>
        <v>0</v>
      </c>
      <c r="K22" s="48">
        <f t="shared" si="2"/>
        <v>0</v>
      </c>
      <c r="L22" s="24"/>
      <c r="M22" s="34"/>
      <c r="N22" s="34"/>
      <c r="O22" s="34"/>
    </row>
    <row r="23" spans="1:17" ht="16.5" customHeight="1" x14ac:dyDescent="0.25">
      <c r="A23" s="50">
        <v>5</v>
      </c>
      <c r="B23" s="181"/>
      <c r="C23" s="182"/>
      <c r="D23" s="151"/>
      <c r="E23" s="38"/>
      <c r="F23" s="38"/>
      <c r="G23" s="39"/>
      <c r="H23" s="38"/>
      <c r="I23" s="56" t="str">
        <f t="shared" si="0"/>
        <v/>
      </c>
      <c r="J23" s="53">
        <f t="shared" si="1"/>
        <v>0</v>
      </c>
      <c r="K23" s="48">
        <f t="shared" si="2"/>
        <v>0</v>
      </c>
      <c r="L23" s="24"/>
      <c r="M23" s="89" t="s">
        <v>31</v>
      </c>
      <c r="N23" s="90"/>
      <c r="O23" s="41">
        <f ca="1">IFERROR(__xludf.DUMMYFUNCTION("-(IFERROR(SUM(O21/N18-1),))"),0)</f>
        <v>0</v>
      </c>
    </row>
    <row r="24" spans="1:17" ht="16.5" customHeight="1" x14ac:dyDescent="0.25">
      <c r="A24" s="50">
        <v>6</v>
      </c>
      <c r="B24" s="181"/>
      <c r="C24" s="182"/>
      <c r="D24" s="151"/>
      <c r="E24" s="38"/>
      <c r="F24" s="38"/>
      <c r="G24" s="39"/>
      <c r="H24" s="38"/>
      <c r="I24" s="56" t="str">
        <f t="shared" si="0"/>
        <v/>
      </c>
      <c r="J24" s="53">
        <f t="shared" si="1"/>
        <v>0</v>
      </c>
      <c r="K24" s="48">
        <f t="shared" si="2"/>
        <v>0</v>
      </c>
      <c r="L24" s="24"/>
      <c r="M24" s="34"/>
      <c r="N24" s="34"/>
      <c r="O24" s="42"/>
    </row>
    <row r="25" spans="1:17" ht="16.5" customHeight="1" x14ac:dyDescent="0.25">
      <c r="A25" s="50">
        <v>7</v>
      </c>
      <c r="B25" s="181"/>
      <c r="C25" s="182"/>
      <c r="D25" s="151"/>
      <c r="E25" s="38"/>
      <c r="F25" s="38"/>
      <c r="G25" s="39"/>
      <c r="H25" s="38"/>
      <c r="I25" s="56" t="str">
        <f t="shared" si="0"/>
        <v/>
      </c>
      <c r="J25" s="53">
        <f t="shared" si="1"/>
        <v>0</v>
      </c>
      <c r="K25" s="48">
        <f t="shared" si="2"/>
        <v>0</v>
      </c>
      <c r="L25" s="24"/>
      <c r="M25" s="83" t="s">
        <v>35</v>
      </c>
      <c r="N25" s="84"/>
      <c r="O25" s="41">
        <f>IFERROR(SUM(O21/N18),)</f>
        <v>1</v>
      </c>
      <c r="P25" s="24"/>
      <c r="Q25" s="24"/>
    </row>
    <row r="26" spans="1:17" ht="16.5" customHeight="1" x14ac:dyDescent="0.25">
      <c r="A26" s="50">
        <v>8</v>
      </c>
      <c r="B26" s="181"/>
      <c r="C26" s="182"/>
      <c r="D26" s="151"/>
      <c r="E26" s="38"/>
      <c r="F26" s="38"/>
      <c r="G26" s="39"/>
      <c r="H26" s="38"/>
      <c r="I26" s="56" t="str">
        <f t="shared" si="0"/>
        <v/>
      </c>
      <c r="J26" s="53">
        <f t="shared" si="1"/>
        <v>0</v>
      </c>
      <c r="K26" s="48">
        <f t="shared" si="2"/>
        <v>0</v>
      </c>
    </row>
    <row r="27" spans="1:17" ht="16.5" customHeight="1" x14ac:dyDescent="0.25">
      <c r="A27" s="50">
        <v>9</v>
      </c>
      <c r="B27" s="181"/>
      <c r="C27" s="182"/>
      <c r="D27" s="151"/>
      <c r="E27" s="38"/>
      <c r="F27" s="38"/>
      <c r="G27" s="39"/>
      <c r="H27" s="38"/>
      <c r="I27" s="56" t="str">
        <f t="shared" si="0"/>
        <v/>
      </c>
      <c r="J27" s="53">
        <f t="shared" si="1"/>
        <v>0</v>
      </c>
      <c r="K27" s="48">
        <f t="shared" si="2"/>
        <v>0</v>
      </c>
    </row>
    <row r="28" spans="1:17" ht="16.5" customHeight="1" x14ac:dyDescent="0.25">
      <c r="A28" s="50">
        <v>10</v>
      </c>
      <c r="B28" s="181"/>
      <c r="C28" s="182"/>
      <c r="D28" s="151"/>
      <c r="E28" s="38"/>
      <c r="F28" s="38"/>
      <c r="G28" s="39"/>
      <c r="H28" s="38"/>
      <c r="I28" s="56" t="str">
        <f t="shared" si="0"/>
        <v/>
      </c>
      <c r="J28" s="53">
        <f t="shared" si="1"/>
        <v>0</v>
      </c>
      <c r="K28" s="48">
        <f t="shared" si="2"/>
        <v>0</v>
      </c>
    </row>
    <row r="29" spans="1:17" ht="16.5" customHeight="1" x14ac:dyDescent="0.25">
      <c r="A29" s="50">
        <v>11</v>
      </c>
      <c r="B29" s="181"/>
      <c r="C29" s="182"/>
      <c r="D29" s="151"/>
      <c r="E29" s="38"/>
      <c r="F29" s="38"/>
      <c r="G29" s="39"/>
      <c r="H29" s="38"/>
      <c r="I29" s="56" t="str">
        <f t="shared" si="0"/>
        <v/>
      </c>
      <c r="J29" s="53">
        <f t="shared" si="1"/>
        <v>0</v>
      </c>
      <c r="K29" s="48">
        <f t="shared" si="2"/>
        <v>0</v>
      </c>
      <c r="L29" s="24"/>
      <c r="M29" s="124" t="s">
        <v>39</v>
      </c>
      <c r="N29" s="84"/>
      <c r="O29" s="84"/>
    </row>
    <row r="30" spans="1:17" ht="16.5" customHeight="1" x14ac:dyDescent="0.25">
      <c r="A30" s="50">
        <v>12</v>
      </c>
      <c r="B30" s="181"/>
      <c r="C30" s="182"/>
      <c r="D30" s="151"/>
      <c r="E30" s="38"/>
      <c r="F30" s="38"/>
      <c r="G30" s="39"/>
      <c r="H30" s="38"/>
      <c r="I30" s="56" t="str">
        <f t="shared" si="0"/>
        <v/>
      </c>
      <c r="J30" s="53">
        <f t="shared" si="1"/>
        <v>0</v>
      </c>
      <c r="K30" s="48">
        <f t="shared" si="2"/>
        <v>0</v>
      </c>
      <c r="L30" s="24"/>
      <c r="M30" s="125"/>
      <c r="N30" s="125"/>
      <c r="O30" s="125"/>
      <c r="P30" s="24"/>
      <c r="Q30" s="24"/>
    </row>
    <row r="31" spans="1:17" ht="16.5" customHeight="1" x14ac:dyDescent="0.25">
      <c r="A31" s="50">
        <v>13</v>
      </c>
      <c r="B31" s="181"/>
      <c r="C31" s="182"/>
      <c r="D31" s="151"/>
      <c r="E31" s="38"/>
      <c r="F31" s="38"/>
      <c r="G31" s="39"/>
      <c r="H31" s="38"/>
      <c r="I31" s="56" t="str">
        <f t="shared" si="0"/>
        <v/>
      </c>
      <c r="J31" s="53">
        <f t="shared" si="1"/>
        <v>0</v>
      </c>
      <c r="K31" s="48">
        <f t="shared" si="2"/>
        <v>0</v>
      </c>
      <c r="L31" s="24"/>
      <c r="M31" s="126"/>
      <c r="N31" s="127"/>
      <c r="O31" s="127"/>
      <c r="P31" s="24"/>
      <c r="Q31" s="24"/>
    </row>
    <row r="32" spans="1:17" ht="16.5" customHeight="1" x14ac:dyDescent="0.25">
      <c r="A32" s="50">
        <v>14</v>
      </c>
      <c r="B32" s="181"/>
      <c r="C32" s="182"/>
      <c r="D32" s="151"/>
      <c r="E32" s="38"/>
      <c r="F32" s="38"/>
      <c r="G32" s="39"/>
      <c r="H32" s="38"/>
      <c r="I32" s="56" t="str">
        <f t="shared" si="0"/>
        <v/>
      </c>
      <c r="J32" s="53">
        <f t="shared" si="1"/>
        <v>0</v>
      </c>
      <c r="K32" s="48">
        <f t="shared" si="2"/>
        <v>0</v>
      </c>
      <c r="L32" s="24"/>
      <c r="M32" s="112"/>
      <c r="N32" s="113"/>
      <c r="O32" s="113"/>
      <c r="P32" s="24"/>
      <c r="Q32" s="24"/>
    </row>
    <row r="33" spans="1:17" ht="16.5" customHeight="1" x14ac:dyDescent="0.25">
      <c r="A33" s="50">
        <v>15</v>
      </c>
      <c r="B33" s="181"/>
      <c r="C33" s="182"/>
      <c r="D33" s="151"/>
      <c r="E33" s="38"/>
      <c r="F33" s="38"/>
      <c r="G33" s="39"/>
      <c r="H33" s="38"/>
      <c r="I33" s="56" t="str">
        <f t="shared" si="0"/>
        <v/>
      </c>
      <c r="J33" s="53">
        <f t="shared" si="1"/>
        <v>0</v>
      </c>
      <c r="K33" s="48">
        <f t="shared" si="2"/>
        <v>0</v>
      </c>
      <c r="L33" s="24"/>
      <c r="M33" s="112"/>
      <c r="N33" s="113"/>
      <c r="O33" s="113"/>
      <c r="P33" s="24"/>
      <c r="Q33" s="24"/>
    </row>
    <row r="34" spans="1:17" ht="16.5" customHeight="1" x14ac:dyDescent="0.25">
      <c r="A34" s="50">
        <v>16</v>
      </c>
      <c r="B34" s="181"/>
      <c r="C34" s="182"/>
      <c r="D34" s="151"/>
      <c r="E34" s="38"/>
      <c r="F34" s="38"/>
      <c r="G34" s="39"/>
      <c r="H34" s="38"/>
      <c r="I34" s="56" t="str">
        <f t="shared" si="0"/>
        <v/>
      </c>
      <c r="J34" s="53">
        <f t="shared" si="1"/>
        <v>0</v>
      </c>
      <c r="K34" s="48">
        <f t="shared" si="2"/>
        <v>0</v>
      </c>
      <c r="L34" s="24"/>
      <c r="M34" s="112"/>
      <c r="N34" s="113"/>
      <c r="O34" s="113"/>
      <c r="P34" s="24"/>
      <c r="Q34" s="24"/>
    </row>
    <row r="35" spans="1:17" ht="16.5" customHeight="1" x14ac:dyDescent="0.25">
      <c r="A35" s="50">
        <v>17</v>
      </c>
      <c r="B35" s="181"/>
      <c r="C35" s="182"/>
      <c r="D35" s="151"/>
      <c r="E35" s="38"/>
      <c r="F35" s="38"/>
      <c r="G35" s="39"/>
      <c r="H35" s="38"/>
      <c r="I35" s="56" t="str">
        <f t="shared" si="0"/>
        <v/>
      </c>
      <c r="J35" s="53">
        <f t="shared" si="1"/>
        <v>0</v>
      </c>
      <c r="K35" s="48">
        <f t="shared" si="2"/>
        <v>0</v>
      </c>
      <c r="L35" s="24"/>
      <c r="M35" s="112"/>
      <c r="N35" s="113"/>
      <c r="O35" s="113"/>
      <c r="P35" s="24"/>
      <c r="Q35" s="24"/>
    </row>
    <row r="36" spans="1:17" ht="16.5" customHeight="1" x14ac:dyDescent="0.25">
      <c r="A36" s="50">
        <v>18</v>
      </c>
      <c r="B36" s="181"/>
      <c r="C36" s="182"/>
      <c r="D36" s="151"/>
      <c r="E36" s="38"/>
      <c r="F36" s="38"/>
      <c r="G36" s="39"/>
      <c r="H36" s="38"/>
      <c r="I36" s="56" t="str">
        <f t="shared" si="0"/>
        <v/>
      </c>
      <c r="J36" s="53">
        <f t="shared" si="1"/>
        <v>0</v>
      </c>
      <c r="K36" s="48">
        <f t="shared" si="2"/>
        <v>0</v>
      </c>
      <c r="L36" s="24"/>
      <c r="M36" s="112"/>
      <c r="N36" s="113"/>
      <c r="O36" s="113"/>
      <c r="P36" s="24"/>
      <c r="Q36" s="24"/>
    </row>
    <row r="37" spans="1:17" ht="16.5" customHeight="1" x14ac:dyDescent="0.25">
      <c r="A37" s="50">
        <v>19</v>
      </c>
      <c r="B37" s="181"/>
      <c r="C37" s="182"/>
      <c r="D37" s="151"/>
      <c r="E37" s="38"/>
      <c r="F37" s="38"/>
      <c r="G37" s="39"/>
      <c r="H37" s="38"/>
      <c r="I37" s="56" t="str">
        <f t="shared" si="0"/>
        <v/>
      </c>
      <c r="J37" s="53">
        <f t="shared" si="1"/>
        <v>0</v>
      </c>
      <c r="K37" s="48">
        <f t="shared" si="2"/>
        <v>0</v>
      </c>
      <c r="L37" s="24"/>
      <c r="M37" s="112"/>
      <c r="N37" s="113"/>
      <c r="O37" s="113"/>
      <c r="P37" s="24"/>
      <c r="Q37" s="24"/>
    </row>
    <row r="38" spans="1:17" ht="16.5" customHeight="1" x14ac:dyDescent="0.25">
      <c r="A38" s="51">
        <v>20</v>
      </c>
      <c r="B38" s="183"/>
      <c r="C38" s="184"/>
      <c r="D38" s="185"/>
      <c r="E38" s="43"/>
      <c r="F38" s="43"/>
      <c r="G38" s="44"/>
      <c r="H38" s="43"/>
      <c r="I38" s="57" t="str">
        <f t="shared" si="0"/>
        <v/>
      </c>
      <c r="J38" s="54">
        <f t="shared" si="1"/>
        <v>0</v>
      </c>
      <c r="K38" s="49">
        <f t="shared" si="2"/>
        <v>0</v>
      </c>
      <c r="L38" s="24"/>
      <c r="M38" s="112"/>
      <c r="N38" s="113"/>
      <c r="O38" s="113"/>
      <c r="P38" s="24"/>
      <c r="Q38" s="24"/>
    </row>
    <row r="39" spans="1:17" ht="16.5" customHeight="1" x14ac:dyDescent="0.25">
      <c r="A39" s="24"/>
      <c r="B39" s="25"/>
      <c r="C39" s="25"/>
      <c r="D39" s="25"/>
      <c r="E39" s="25"/>
      <c r="F39" s="25"/>
      <c r="G39" s="25"/>
      <c r="H39" s="132" t="s">
        <v>82</v>
      </c>
      <c r="I39" s="133"/>
      <c r="J39" s="136">
        <f t="shared" ref="J39:K39" si="3">SUM(J19:J38)</f>
        <v>0</v>
      </c>
      <c r="K39" s="138">
        <f t="shared" si="3"/>
        <v>0</v>
      </c>
      <c r="L39" s="24"/>
      <c r="M39" s="112"/>
      <c r="N39" s="113"/>
      <c r="O39" s="113"/>
      <c r="P39" s="24"/>
      <c r="Q39" s="24"/>
    </row>
    <row r="40" spans="1:17" ht="16.5" customHeight="1" x14ac:dyDescent="0.25">
      <c r="A40" s="24"/>
      <c r="B40" s="24"/>
      <c r="C40" s="24"/>
      <c r="D40" s="24"/>
      <c r="E40" s="24"/>
      <c r="F40" s="24"/>
      <c r="G40" s="25"/>
      <c r="H40" s="134"/>
      <c r="I40" s="135"/>
      <c r="J40" s="137"/>
      <c r="K40" s="139"/>
      <c r="L40" s="24"/>
      <c r="M40" s="112"/>
      <c r="N40" s="113"/>
      <c r="O40" s="113"/>
      <c r="P40" s="24"/>
      <c r="Q40" s="24"/>
    </row>
    <row r="41" spans="1:17" ht="16.5" customHeight="1" x14ac:dyDescent="0.25">
      <c r="A41" s="24"/>
      <c r="B41" s="24"/>
      <c r="C41" s="24"/>
      <c r="D41" s="24"/>
      <c r="E41" s="24"/>
      <c r="F41" s="24"/>
      <c r="G41" s="25"/>
      <c r="H41" s="24"/>
      <c r="I41" s="24"/>
      <c r="J41" s="25"/>
      <c r="K41" s="24"/>
      <c r="L41" s="24"/>
      <c r="M41" s="112"/>
      <c r="N41" s="113"/>
      <c r="O41" s="113"/>
      <c r="P41" s="24"/>
      <c r="Q41" s="24"/>
    </row>
    <row r="42" spans="1:17" ht="16.5" customHeight="1" x14ac:dyDescent="0.25">
      <c r="A42" s="24"/>
      <c r="B42" s="24"/>
      <c r="C42" s="24"/>
      <c r="D42" s="24"/>
      <c r="E42" s="24"/>
      <c r="F42" s="24"/>
      <c r="G42" s="25"/>
      <c r="H42" s="24"/>
      <c r="I42" s="24"/>
      <c r="J42" s="25"/>
      <c r="K42" s="24"/>
      <c r="L42" s="24"/>
      <c r="M42" s="112"/>
      <c r="N42" s="113"/>
      <c r="O42" s="113"/>
      <c r="P42" s="24"/>
      <c r="Q42" s="24"/>
    </row>
    <row r="43" spans="1:17" ht="21" customHeight="1" x14ac:dyDescent="0.25">
      <c r="A43" s="98" t="s">
        <v>47</v>
      </c>
      <c r="B43" s="99"/>
      <c r="C43" s="99"/>
      <c r="D43" s="99"/>
      <c r="E43" s="99"/>
      <c r="F43" s="99"/>
      <c r="G43" s="99"/>
      <c r="H43" s="99"/>
      <c r="I43" s="99"/>
      <c r="J43" s="99"/>
      <c r="K43" s="24"/>
      <c r="L43" s="24"/>
      <c r="M43" s="112"/>
      <c r="N43" s="113"/>
      <c r="O43" s="113"/>
      <c r="P43" s="24"/>
      <c r="Q43" s="24"/>
    </row>
    <row r="44" spans="1:17" ht="16.5" customHeight="1" x14ac:dyDescent="0.25">
      <c r="A44" s="145" t="s">
        <v>83</v>
      </c>
      <c r="B44" s="146"/>
      <c r="C44" s="146"/>
      <c r="D44" s="147"/>
      <c r="E44" s="153" t="s">
        <v>49</v>
      </c>
      <c r="F44" s="145" t="s">
        <v>50</v>
      </c>
      <c r="G44" s="147"/>
      <c r="H44" s="169" t="s">
        <v>20</v>
      </c>
      <c r="I44" s="147"/>
      <c r="J44" s="170" t="s">
        <v>21</v>
      </c>
      <c r="M44" s="112"/>
      <c r="N44" s="113"/>
      <c r="O44" s="113"/>
      <c r="P44" s="24"/>
      <c r="Q44" s="24"/>
    </row>
    <row r="45" spans="1:17" ht="16.5" customHeight="1" x14ac:dyDescent="0.25">
      <c r="A45" s="148"/>
      <c r="B45" s="125"/>
      <c r="C45" s="125"/>
      <c r="D45" s="149"/>
      <c r="E45" s="154"/>
      <c r="F45" s="148"/>
      <c r="G45" s="149"/>
      <c r="H45" s="148"/>
      <c r="I45" s="149"/>
      <c r="J45" s="154"/>
      <c r="M45" s="112"/>
      <c r="N45" s="113"/>
      <c r="O45" s="113"/>
      <c r="P45" s="24"/>
      <c r="Q45" s="24"/>
    </row>
    <row r="46" spans="1:17" ht="16.5" customHeight="1" x14ac:dyDescent="0.25">
      <c r="A46" s="50">
        <v>1</v>
      </c>
      <c r="B46" s="181"/>
      <c r="C46" s="182"/>
      <c r="D46" s="151"/>
      <c r="E46" s="37"/>
      <c r="F46" s="189"/>
      <c r="G46" s="111"/>
      <c r="H46" s="175">
        <f t="shared" ref="H46:H52" si="4">E46/60*F46</f>
        <v>0</v>
      </c>
      <c r="I46" s="135"/>
      <c r="J46" s="48">
        <f t="shared" ref="J46:J52" si="5">H46/$I$3</f>
        <v>0</v>
      </c>
      <c r="M46" s="112"/>
      <c r="N46" s="113"/>
      <c r="O46" s="113"/>
      <c r="P46" s="24"/>
      <c r="Q46" s="24"/>
    </row>
    <row r="47" spans="1:17" ht="16.5" customHeight="1" x14ac:dyDescent="0.25">
      <c r="A47" s="50">
        <v>2</v>
      </c>
      <c r="B47" s="181"/>
      <c r="C47" s="182"/>
      <c r="D47" s="151"/>
      <c r="E47" s="39"/>
      <c r="F47" s="181"/>
      <c r="G47" s="151"/>
      <c r="H47" s="175">
        <f t="shared" si="4"/>
        <v>0</v>
      </c>
      <c r="I47" s="135"/>
      <c r="J47" s="48">
        <f t="shared" si="5"/>
        <v>0</v>
      </c>
      <c r="M47" s="112"/>
      <c r="N47" s="113"/>
      <c r="O47" s="113"/>
      <c r="P47" s="24" t="s">
        <v>52</v>
      </c>
      <c r="Q47" s="24"/>
    </row>
    <row r="48" spans="1:17" ht="16.5" customHeight="1" x14ac:dyDescent="0.25">
      <c r="A48" s="50">
        <v>3</v>
      </c>
      <c r="B48" s="181"/>
      <c r="C48" s="182"/>
      <c r="D48" s="151"/>
      <c r="E48" s="39"/>
      <c r="F48" s="181"/>
      <c r="G48" s="151"/>
      <c r="H48" s="175">
        <f t="shared" si="4"/>
        <v>0</v>
      </c>
      <c r="I48" s="135"/>
      <c r="J48" s="48">
        <f t="shared" si="5"/>
        <v>0</v>
      </c>
      <c r="M48" s="112"/>
      <c r="N48" s="113"/>
      <c r="O48" s="113"/>
      <c r="P48" s="24"/>
      <c r="Q48" s="24"/>
    </row>
    <row r="49" spans="1:17" ht="16.5" customHeight="1" x14ac:dyDescent="0.25">
      <c r="A49" s="50">
        <v>4</v>
      </c>
      <c r="B49" s="181"/>
      <c r="C49" s="182"/>
      <c r="D49" s="151"/>
      <c r="E49" s="39"/>
      <c r="F49" s="181"/>
      <c r="G49" s="151"/>
      <c r="H49" s="175">
        <f t="shared" si="4"/>
        <v>0</v>
      </c>
      <c r="I49" s="135"/>
      <c r="J49" s="48">
        <f t="shared" si="5"/>
        <v>0</v>
      </c>
      <c r="M49" s="112"/>
      <c r="N49" s="113"/>
      <c r="O49" s="113"/>
      <c r="P49" s="24"/>
      <c r="Q49" s="24"/>
    </row>
    <row r="50" spans="1:17" ht="16.5" customHeight="1" x14ac:dyDescent="0.25">
      <c r="A50" s="50">
        <v>5</v>
      </c>
      <c r="B50" s="181"/>
      <c r="C50" s="182"/>
      <c r="D50" s="151"/>
      <c r="E50" s="39"/>
      <c r="F50" s="181"/>
      <c r="G50" s="151"/>
      <c r="H50" s="175">
        <f t="shared" si="4"/>
        <v>0</v>
      </c>
      <c r="I50" s="135"/>
      <c r="J50" s="48">
        <f t="shared" si="5"/>
        <v>0</v>
      </c>
      <c r="M50" s="112"/>
      <c r="N50" s="113"/>
      <c r="O50" s="113"/>
      <c r="P50" s="24"/>
      <c r="Q50" s="24"/>
    </row>
    <row r="51" spans="1:17" ht="16.5" customHeight="1" x14ac:dyDescent="0.25">
      <c r="A51" s="50">
        <v>6</v>
      </c>
      <c r="B51" s="181"/>
      <c r="C51" s="182"/>
      <c r="D51" s="151"/>
      <c r="E51" s="39"/>
      <c r="F51" s="181"/>
      <c r="G51" s="151"/>
      <c r="H51" s="175">
        <f t="shared" si="4"/>
        <v>0</v>
      </c>
      <c r="I51" s="135"/>
      <c r="J51" s="48">
        <f t="shared" si="5"/>
        <v>0</v>
      </c>
      <c r="M51" s="112"/>
      <c r="N51" s="113"/>
      <c r="O51" s="113"/>
      <c r="P51" s="24"/>
      <c r="Q51" s="24"/>
    </row>
    <row r="52" spans="1:17" ht="16.5" customHeight="1" x14ac:dyDescent="0.25">
      <c r="A52" s="51">
        <v>7</v>
      </c>
      <c r="B52" s="183"/>
      <c r="C52" s="184"/>
      <c r="D52" s="185"/>
      <c r="E52" s="44"/>
      <c r="F52" s="183"/>
      <c r="G52" s="185"/>
      <c r="H52" s="194">
        <f t="shared" si="4"/>
        <v>0</v>
      </c>
      <c r="I52" s="195"/>
      <c r="J52" s="49">
        <f t="shared" si="5"/>
        <v>0</v>
      </c>
      <c r="M52" s="112"/>
      <c r="N52" s="113"/>
      <c r="O52" s="113"/>
      <c r="P52" s="24"/>
      <c r="Q52" s="24"/>
    </row>
    <row r="53" spans="1:17" ht="16.5" customHeight="1" x14ac:dyDescent="0.25">
      <c r="A53" s="24"/>
      <c r="B53" s="25"/>
      <c r="C53" s="25"/>
      <c r="D53" s="25"/>
      <c r="E53" s="25"/>
      <c r="F53" s="156" t="s">
        <v>82</v>
      </c>
      <c r="G53" s="133"/>
      <c r="H53" s="174">
        <f>SUM(H46:H52)</f>
        <v>0</v>
      </c>
      <c r="I53" s="133"/>
      <c r="J53" s="138">
        <f>SUM(J46:J52)</f>
        <v>0</v>
      </c>
      <c r="L53" s="24"/>
      <c r="M53" s="112"/>
      <c r="N53" s="113"/>
      <c r="O53" s="113"/>
      <c r="P53" s="24"/>
      <c r="Q53" s="24"/>
    </row>
    <row r="54" spans="1:17" ht="16.5" customHeight="1" x14ac:dyDescent="0.25">
      <c r="A54" s="24"/>
      <c r="B54" s="24"/>
      <c r="C54" s="24"/>
      <c r="D54" s="24"/>
      <c r="E54" s="24"/>
      <c r="F54" s="157"/>
      <c r="G54" s="135"/>
      <c r="H54" s="157"/>
      <c r="I54" s="135"/>
      <c r="J54" s="139"/>
      <c r="L54" s="24"/>
      <c r="M54" s="112"/>
      <c r="N54" s="113"/>
      <c r="O54" s="113"/>
      <c r="P54" s="24"/>
      <c r="Q54" s="24"/>
    </row>
    <row r="55" spans="1:17" ht="16.5" customHeight="1" x14ac:dyDescent="0.25">
      <c r="A55" s="24"/>
      <c r="B55" s="24"/>
      <c r="C55" s="24"/>
      <c r="D55" s="24"/>
      <c r="E55" s="24"/>
      <c r="F55" s="24"/>
      <c r="G55" s="25"/>
      <c r="H55" s="24"/>
      <c r="I55" s="24"/>
      <c r="J55" s="25"/>
      <c r="K55" s="24"/>
      <c r="L55" s="24"/>
      <c r="M55" s="112"/>
      <c r="N55" s="113"/>
      <c r="O55" s="113"/>
      <c r="P55" s="24"/>
      <c r="Q55" s="24"/>
    </row>
    <row r="56" spans="1:17" ht="16.5" customHeight="1" x14ac:dyDescent="0.25">
      <c r="A56" s="24"/>
      <c r="B56" s="24"/>
      <c r="C56" s="24"/>
      <c r="D56" s="24"/>
      <c r="E56" s="24"/>
      <c r="F56" s="24"/>
      <c r="G56" s="25"/>
      <c r="H56" s="24"/>
      <c r="I56" s="24"/>
      <c r="J56" s="25"/>
      <c r="K56" s="24"/>
      <c r="L56" s="24"/>
      <c r="M56" s="112"/>
      <c r="N56" s="113"/>
      <c r="O56" s="113"/>
      <c r="P56" s="24"/>
      <c r="Q56" s="24"/>
    </row>
    <row r="57" spans="1:17" ht="21" customHeight="1" x14ac:dyDescent="0.25">
      <c r="A57" s="98" t="s">
        <v>56</v>
      </c>
      <c r="B57" s="99"/>
      <c r="C57" s="99"/>
      <c r="D57" s="99"/>
      <c r="E57" s="99"/>
      <c r="F57" s="99"/>
      <c r="G57" s="99"/>
      <c r="H57" s="99"/>
      <c r="I57" s="99"/>
      <c r="J57" s="99"/>
      <c r="K57" s="100"/>
      <c r="L57" s="24"/>
      <c r="M57" s="112"/>
      <c r="N57" s="113"/>
      <c r="O57" s="113"/>
      <c r="P57" s="24"/>
      <c r="Q57" s="24"/>
    </row>
    <row r="58" spans="1:17" ht="16.5" customHeight="1" x14ac:dyDescent="0.25">
      <c r="A58" s="145" t="s">
        <v>48</v>
      </c>
      <c r="B58" s="146"/>
      <c r="C58" s="146"/>
      <c r="D58" s="147"/>
      <c r="E58" s="145" t="s">
        <v>57</v>
      </c>
      <c r="F58" s="147"/>
      <c r="G58" s="153" t="s">
        <v>58</v>
      </c>
      <c r="H58" s="145" t="s">
        <v>59</v>
      </c>
      <c r="I58" s="147"/>
      <c r="J58" s="153" t="s">
        <v>20</v>
      </c>
      <c r="K58" s="153" t="s">
        <v>21</v>
      </c>
      <c r="L58" s="24"/>
      <c r="M58" s="112"/>
      <c r="N58" s="113"/>
      <c r="O58" s="113"/>
      <c r="P58" s="24"/>
      <c r="Q58" s="24"/>
    </row>
    <row r="59" spans="1:17" ht="16.5" customHeight="1" x14ac:dyDescent="0.25">
      <c r="A59" s="148"/>
      <c r="B59" s="125"/>
      <c r="C59" s="125"/>
      <c r="D59" s="149"/>
      <c r="E59" s="148"/>
      <c r="F59" s="149"/>
      <c r="G59" s="154"/>
      <c r="H59" s="148"/>
      <c r="I59" s="149"/>
      <c r="J59" s="154"/>
      <c r="K59" s="154"/>
      <c r="L59" s="24"/>
      <c r="M59" s="112"/>
      <c r="N59" s="113"/>
      <c r="O59" s="113"/>
      <c r="P59" s="24"/>
      <c r="Q59" s="24"/>
    </row>
    <row r="60" spans="1:17" ht="16.5" customHeight="1" x14ac:dyDescent="0.25">
      <c r="A60" s="50">
        <v>1</v>
      </c>
      <c r="B60" s="181"/>
      <c r="C60" s="182"/>
      <c r="D60" s="151"/>
      <c r="E60" s="190"/>
      <c r="F60" s="111"/>
      <c r="G60" s="37"/>
      <c r="H60" s="189"/>
      <c r="I60" s="111"/>
      <c r="J60" s="52">
        <f t="shared" ref="J60:J69" si="6">IFERROR(SUM(G60/E60*H60),)</f>
        <v>0</v>
      </c>
      <c r="K60" s="48">
        <f t="shared" ref="K60:K69" si="7">J60/$I$3</f>
        <v>0</v>
      </c>
      <c r="L60" s="24"/>
      <c r="M60" s="112"/>
      <c r="N60" s="113"/>
      <c r="O60" s="113"/>
      <c r="P60" s="24"/>
      <c r="Q60" s="24"/>
    </row>
    <row r="61" spans="1:17" ht="16.5" customHeight="1" x14ac:dyDescent="0.25">
      <c r="A61" s="50">
        <v>2</v>
      </c>
      <c r="B61" s="181"/>
      <c r="C61" s="182"/>
      <c r="D61" s="151"/>
      <c r="E61" s="191"/>
      <c r="F61" s="151"/>
      <c r="G61" s="39"/>
      <c r="H61" s="181"/>
      <c r="I61" s="151"/>
      <c r="J61" s="53">
        <f t="shared" si="6"/>
        <v>0</v>
      </c>
      <c r="K61" s="48">
        <f t="shared" si="7"/>
        <v>0</v>
      </c>
      <c r="L61" s="24"/>
      <c r="M61" s="112"/>
      <c r="N61" s="113"/>
      <c r="O61" s="113"/>
      <c r="P61" s="24"/>
      <c r="Q61" s="24"/>
    </row>
    <row r="62" spans="1:17" ht="16.5" customHeight="1" x14ac:dyDescent="0.25">
      <c r="A62" s="50">
        <v>3</v>
      </c>
      <c r="B62" s="181"/>
      <c r="C62" s="182"/>
      <c r="D62" s="151"/>
      <c r="E62" s="191"/>
      <c r="F62" s="151"/>
      <c r="G62" s="39"/>
      <c r="H62" s="181"/>
      <c r="I62" s="151"/>
      <c r="J62" s="53">
        <f t="shared" si="6"/>
        <v>0</v>
      </c>
      <c r="K62" s="48">
        <f t="shared" si="7"/>
        <v>0</v>
      </c>
      <c r="L62" s="24"/>
      <c r="M62" s="112"/>
      <c r="N62" s="113"/>
      <c r="O62" s="113"/>
    </row>
    <row r="63" spans="1:17" ht="16.5" customHeight="1" x14ac:dyDescent="0.25">
      <c r="A63" s="50">
        <v>4</v>
      </c>
      <c r="B63" s="181"/>
      <c r="C63" s="182"/>
      <c r="D63" s="151"/>
      <c r="E63" s="191"/>
      <c r="F63" s="151"/>
      <c r="G63" s="39"/>
      <c r="H63" s="181"/>
      <c r="I63" s="151"/>
      <c r="J63" s="53">
        <f t="shared" si="6"/>
        <v>0</v>
      </c>
      <c r="K63" s="48">
        <f t="shared" si="7"/>
        <v>0</v>
      </c>
      <c r="L63" s="24"/>
      <c r="M63" s="112"/>
      <c r="N63" s="113"/>
      <c r="O63" s="113"/>
    </row>
    <row r="64" spans="1:17" ht="16.5" customHeight="1" x14ac:dyDescent="0.25">
      <c r="A64" s="50">
        <v>5</v>
      </c>
      <c r="B64" s="181"/>
      <c r="C64" s="182"/>
      <c r="D64" s="151"/>
      <c r="E64" s="191"/>
      <c r="F64" s="151"/>
      <c r="G64" s="39"/>
      <c r="H64" s="181"/>
      <c r="I64" s="151"/>
      <c r="J64" s="53">
        <f t="shared" si="6"/>
        <v>0</v>
      </c>
      <c r="K64" s="48">
        <f t="shared" si="7"/>
        <v>0</v>
      </c>
      <c r="L64" s="24"/>
      <c r="M64" s="112"/>
      <c r="N64" s="113"/>
      <c r="O64" s="113"/>
    </row>
    <row r="65" spans="1:17" ht="16.5" customHeight="1" x14ac:dyDescent="0.25">
      <c r="A65" s="50">
        <v>6</v>
      </c>
      <c r="B65" s="181"/>
      <c r="C65" s="182"/>
      <c r="D65" s="151"/>
      <c r="E65" s="191"/>
      <c r="F65" s="151"/>
      <c r="G65" s="39"/>
      <c r="H65" s="181"/>
      <c r="I65" s="151"/>
      <c r="J65" s="53">
        <f t="shared" si="6"/>
        <v>0</v>
      </c>
      <c r="K65" s="48">
        <f t="shared" si="7"/>
        <v>0</v>
      </c>
      <c r="L65" s="24"/>
      <c r="M65" s="112"/>
      <c r="N65" s="113"/>
      <c r="O65" s="113"/>
    </row>
    <row r="66" spans="1:17" ht="16.5" customHeight="1" x14ac:dyDescent="0.25">
      <c r="A66" s="50">
        <v>7</v>
      </c>
      <c r="B66" s="181"/>
      <c r="C66" s="182"/>
      <c r="D66" s="151"/>
      <c r="E66" s="191"/>
      <c r="F66" s="151"/>
      <c r="G66" s="39"/>
      <c r="H66" s="181"/>
      <c r="I66" s="151"/>
      <c r="J66" s="53">
        <f t="shared" si="6"/>
        <v>0</v>
      </c>
      <c r="K66" s="48">
        <f t="shared" si="7"/>
        <v>0</v>
      </c>
      <c r="L66" s="24"/>
      <c r="M66" s="112"/>
      <c r="N66" s="113"/>
      <c r="O66" s="113"/>
    </row>
    <row r="67" spans="1:17" ht="16.5" customHeight="1" x14ac:dyDescent="0.25">
      <c r="A67" s="50">
        <v>8</v>
      </c>
      <c r="B67" s="181"/>
      <c r="C67" s="182"/>
      <c r="D67" s="151"/>
      <c r="E67" s="191"/>
      <c r="F67" s="151"/>
      <c r="G67" s="39"/>
      <c r="H67" s="181"/>
      <c r="I67" s="151"/>
      <c r="J67" s="53">
        <f t="shared" si="6"/>
        <v>0</v>
      </c>
      <c r="K67" s="48">
        <f t="shared" si="7"/>
        <v>0</v>
      </c>
      <c r="L67" s="24"/>
      <c r="M67" s="112"/>
      <c r="N67" s="113"/>
      <c r="O67" s="113"/>
    </row>
    <row r="68" spans="1:17" ht="16.5" customHeight="1" x14ac:dyDescent="0.25">
      <c r="A68" s="50">
        <v>9</v>
      </c>
      <c r="B68" s="181"/>
      <c r="C68" s="182"/>
      <c r="D68" s="151"/>
      <c r="E68" s="191"/>
      <c r="F68" s="151"/>
      <c r="G68" s="39"/>
      <c r="H68" s="181"/>
      <c r="I68" s="151"/>
      <c r="J68" s="53">
        <f t="shared" si="6"/>
        <v>0</v>
      </c>
      <c r="K68" s="48">
        <f t="shared" si="7"/>
        <v>0</v>
      </c>
      <c r="L68" s="24"/>
      <c r="M68" s="112"/>
      <c r="N68" s="113"/>
      <c r="O68" s="113"/>
    </row>
    <row r="69" spans="1:17" ht="16.5" customHeight="1" x14ac:dyDescent="0.25">
      <c r="A69" s="51">
        <v>10</v>
      </c>
      <c r="B69" s="183"/>
      <c r="C69" s="184"/>
      <c r="D69" s="185"/>
      <c r="E69" s="192"/>
      <c r="F69" s="185"/>
      <c r="G69" s="44"/>
      <c r="H69" s="183"/>
      <c r="I69" s="185"/>
      <c r="J69" s="54">
        <f t="shared" si="6"/>
        <v>0</v>
      </c>
      <c r="K69" s="49">
        <f t="shared" si="7"/>
        <v>0</v>
      </c>
      <c r="L69" s="24"/>
      <c r="M69" s="112"/>
      <c r="N69" s="113"/>
      <c r="O69" s="113"/>
    </row>
    <row r="70" spans="1:17" ht="16.5" customHeight="1" x14ac:dyDescent="0.25">
      <c r="A70" s="24"/>
      <c r="B70" s="25"/>
      <c r="C70" s="25"/>
      <c r="D70" s="25"/>
      <c r="E70" s="25"/>
      <c r="F70" s="25"/>
      <c r="G70" s="25"/>
      <c r="H70" s="156" t="s">
        <v>82</v>
      </c>
      <c r="I70" s="133"/>
      <c r="J70" s="136">
        <f t="shared" ref="J70:K70" si="8">SUM(J60:J69)</f>
        <v>0</v>
      </c>
      <c r="K70" s="138">
        <f t="shared" si="8"/>
        <v>0</v>
      </c>
      <c r="L70" s="24"/>
      <c r="M70" s="112"/>
      <c r="N70" s="113"/>
      <c r="O70" s="113"/>
      <c r="P70" s="24"/>
      <c r="Q70" s="24"/>
    </row>
    <row r="71" spans="1:17" ht="16.5" customHeight="1" x14ac:dyDescent="0.25">
      <c r="A71" s="24"/>
      <c r="B71" s="24"/>
      <c r="C71" s="24"/>
      <c r="D71" s="24"/>
      <c r="E71" s="24"/>
      <c r="F71" s="24"/>
      <c r="G71" s="25"/>
      <c r="H71" s="157"/>
      <c r="I71" s="135"/>
      <c r="J71" s="137"/>
      <c r="K71" s="139"/>
      <c r="L71" s="24"/>
      <c r="M71" s="112"/>
      <c r="N71" s="113"/>
      <c r="O71" s="113"/>
      <c r="P71" s="24"/>
      <c r="Q71" s="24"/>
    </row>
    <row r="72" spans="1:17" ht="16.5" customHeight="1" x14ac:dyDescent="0.25">
      <c r="A72" s="24"/>
      <c r="B72" s="24"/>
      <c r="C72" s="24"/>
      <c r="D72" s="24"/>
      <c r="E72" s="24"/>
      <c r="F72" s="24"/>
      <c r="G72" s="25"/>
      <c r="H72" s="24"/>
      <c r="I72" s="24"/>
      <c r="J72" s="25"/>
      <c r="K72" s="24"/>
      <c r="L72" s="24"/>
      <c r="M72" s="67"/>
      <c r="N72" s="67"/>
      <c r="O72" s="67"/>
      <c r="P72" s="24"/>
      <c r="Q72" s="24"/>
    </row>
    <row r="73" spans="1:17" ht="16.5" customHeight="1" x14ac:dyDescent="0.25">
      <c r="A73" s="24"/>
      <c r="B73" s="24"/>
      <c r="C73" s="24"/>
      <c r="D73" s="24"/>
      <c r="E73" s="24"/>
      <c r="F73" s="24"/>
      <c r="G73" s="25"/>
      <c r="H73" s="24"/>
      <c r="I73" s="24"/>
      <c r="J73" s="25"/>
      <c r="K73" s="24"/>
      <c r="L73" s="24"/>
      <c r="N73" s="24"/>
      <c r="P73" s="24"/>
      <c r="Q73" s="24"/>
    </row>
    <row r="74" spans="1:17" ht="15.75" customHeight="1" x14ac:dyDescent="0.25"/>
    <row r="75" spans="1:17" ht="15.75" customHeight="1" x14ac:dyDescent="0.25"/>
    <row r="76" spans="1:17" ht="15.75" customHeight="1" x14ac:dyDescent="0.25"/>
    <row r="77" spans="1:17" ht="15.75" customHeight="1" x14ac:dyDescent="0.25"/>
    <row r="78" spans="1:17" ht="15.75" customHeight="1" x14ac:dyDescent="0.25"/>
    <row r="79" spans="1:17" ht="15.75" customHeight="1" x14ac:dyDescent="0.25"/>
    <row r="80" spans="1:17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hidden="1" customHeight="1" x14ac:dyDescent="0.25"/>
    <row r="104" ht="15.75" hidden="1" customHeight="1" x14ac:dyDescent="0.25"/>
    <row r="105" ht="15.75" hidden="1" customHeight="1" x14ac:dyDescent="0.25"/>
    <row r="106" ht="15.75" hidden="1" customHeight="1" x14ac:dyDescent="0.25"/>
    <row r="107" ht="15.75" hidden="1" customHeight="1" x14ac:dyDescent="0.25"/>
    <row r="108" ht="15.75" hidden="1" customHeight="1" x14ac:dyDescent="0.25"/>
    <row r="109" ht="15.75" hidden="1" customHeight="1" x14ac:dyDescent="0.25"/>
    <row r="110" ht="15.75" hidden="1" customHeight="1" x14ac:dyDescent="0.25"/>
    <row r="111" ht="15.75" hidden="1" customHeight="1" x14ac:dyDescent="0.25"/>
    <row r="112" ht="15.75" hidden="1" customHeight="1" x14ac:dyDescent="0.25"/>
    <row r="113" ht="15.75" hidden="1" customHeight="1" x14ac:dyDescent="0.25"/>
    <row r="114" ht="15.75" hidden="1" customHeight="1" x14ac:dyDescent="0.25"/>
    <row r="115" ht="15.75" hidden="1" customHeight="1" x14ac:dyDescent="0.25"/>
    <row r="116" ht="15.75" hidden="1" customHeight="1" x14ac:dyDescent="0.25"/>
    <row r="117" ht="15.75" hidden="1" customHeight="1" x14ac:dyDescent="0.25"/>
    <row r="118" ht="15.75" hidden="1" customHeight="1" x14ac:dyDescent="0.25"/>
    <row r="119" ht="15.75" hidden="1" customHeight="1" x14ac:dyDescent="0.25"/>
    <row r="120" ht="15.75" hidden="1" customHeight="1" x14ac:dyDescent="0.25"/>
    <row r="121" ht="15.75" hidden="1" customHeight="1" x14ac:dyDescent="0.25"/>
    <row r="122" ht="15.75" hidden="1" customHeight="1" x14ac:dyDescent="0.25"/>
    <row r="123" ht="15.75" hidden="1" customHeight="1" x14ac:dyDescent="0.25"/>
    <row r="124" ht="15.75" hidden="1" customHeight="1" x14ac:dyDescent="0.25"/>
    <row r="125" ht="15.75" hidden="1" customHeight="1" x14ac:dyDescent="0.25"/>
    <row r="126" ht="15.75" hidden="1" customHeight="1" x14ac:dyDescent="0.25"/>
    <row r="127" ht="15.75" hidden="1" customHeight="1" x14ac:dyDescent="0.25"/>
    <row r="128" ht="15.75" hidden="1" customHeight="1" x14ac:dyDescent="0.25"/>
    <row r="129" ht="15.75" hidden="1" customHeight="1" x14ac:dyDescent="0.25"/>
    <row r="130" ht="15.75" hidden="1" customHeight="1" x14ac:dyDescent="0.25"/>
    <row r="131" ht="15.75" hidden="1" customHeight="1" x14ac:dyDescent="0.25"/>
    <row r="132" ht="15.75" hidden="1" customHeight="1" x14ac:dyDescent="0.25"/>
    <row r="133" ht="15.75" hidden="1" customHeight="1" x14ac:dyDescent="0.25"/>
    <row r="134" ht="15.75" hidden="1" customHeight="1" x14ac:dyDescent="0.25"/>
    <row r="135" ht="15.75" hidden="1" customHeight="1" x14ac:dyDescent="0.25"/>
    <row r="136" ht="15.75" hidden="1" customHeight="1" x14ac:dyDescent="0.25"/>
    <row r="137" ht="15.75" hidden="1" customHeight="1" x14ac:dyDescent="0.25"/>
    <row r="138" ht="15.75" hidden="1" customHeight="1" x14ac:dyDescent="0.25"/>
    <row r="139" ht="15.75" hidden="1" customHeight="1" x14ac:dyDescent="0.25"/>
    <row r="140" ht="15.75" hidden="1" customHeight="1" x14ac:dyDescent="0.25"/>
    <row r="141" ht="15.75" hidden="1" customHeight="1" x14ac:dyDescent="0.25"/>
    <row r="142" ht="15.75" hidden="1" customHeight="1" x14ac:dyDescent="0.25"/>
    <row r="143" ht="15.75" hidden="1" customHeight="1" x14ac:dyDescent="0.25"/>
    <row r="144" ht="15.75" hidden="1" customHeight="1" x14ac:dyDescent="0.25"/>
    <row r="145" ht="15.75" hidden="1" customHeight="1" x14ac:dyDescent="0.25"/>
    <row r="146" ht="15.75" hidden="1" customHeight="1" x14ac:dyDescent="0.25"/>
    <row r="147" ht="15.75" hidden="1" customHeight="1" x14ac:dyDescent="0.25"/>
    <row r="148" ht="15.75" hidden="1" customHeight="1" x14ac:dyDescent="0.25"/>
    <row r="149" ht="15.75" hidden="1" customHeight="1" x14ac:dyDescent="0.25"/>
    <row r="150" ht="15.75" hidden="1" customHeight="1" x14ac:dyDescent="0.25"/>
    <row r="151" ht="15.75" hidden="1" customHeight="1" x14ac:dyDescent="0.25"/>
    <row r="152" ht="15.75" hidden="1" customHeight="1" x14ac:dyDescent="0.25"/>
    <row r="153" ht="15.75" hidden="1" customHeight="1" x14ac:dyDescent="0.25"/>
    <row r="154" ht="15.75" hidden="1" customHeight="1" x14ac:dyDescent="0.25"/>
    <row r="155" ht="15.75" hidden="1" customHeight="1" x14ac:dyDescent="0.25"/>
    <row r="156" ht="15.75" hidden="1" customHeight="1" x14ac:dyDescent="0.25"/>
    <row r="157" ht="15.75" hidden="1" customHeight="1" x14ac:dyDescent="0.25"/>
    <row r="158" ht="15.75" hidden="1" customHeight="1" x14ac:dyDescent="0.25"/>
    <row r="159" ht="15.75" hidden="1" customHeight="1" x14ac:dyDescent="0.25"/>
    <row r="160" ht="15.75" hidden="1" customHeight="1" x14ac:dyDescent="0.25"/>
    <row r="161" ht="15.75" hidden="1" customHeight="1" x14ac:dyDescent="0.25"/>
    <row r="162" ht="15.75" hidden="1" customHeight="1" x14ac:dyDescent="0.25"/>
    <row r="163" ht="15.75" hidden="1" customHeight="1" x14ac:dyDescent="0.25"/>
    <row r="164" ht="15.75" hidden="1" customHeight="1" x14ac:dyDescent="0.25"/>
    <row r="165" ht="15.75" hidden="1" customHeight="1" x14ac:dyDescent="0.25"/>
    <row r="166" ht="15.75" hidden="1" customHeight="1" x14ac:dyDescent="0.25"/>
    <row r="167" ht="15.75" hidden="1" customHeight="1" x14ac:dyDescent="0.25"/>
    <row r="168" ht="15.75" hidden="1" customHeight="1" x14ac:dyDescent="0.25"/>
    <row r="169" ht="15.75" hidden="1" customHeight="1" x14ac:dyDescent="0.25"/>
    <row r="170" ht="15.75" hidden="1" customHeight="1" x14ac:dyDescent="0.25"/>
    <row r="171" ht="15.75" hidden="1" customHeight="1" x14ac:dyDescent="0.25"/>
    <row r="172" ht="15.75" hidden="1" customHeight="1" x14ac:dyDescent="0.25"/>
    <row r="173" ht="15.75" hidden="1" customHeight="1" x14ac:dyDescent="0.25"/>
    <row r="174" ht="15.75" hidden="1" customHeight="1" x14ac:dyDescent="0.25"/>
    <row r="175" ht="15.75" hidden="1" customHeight="1" x14ac:dyDescent="0.25"/>
    <row r="176" ht="15.75" hidden="1" customHeight="1" x14ac:dyDescent="0.25"/>
    <row r="177" ht="15.75" hidden="1" customHeight="1" x14ac:dyDescent="0.25"/>
    <row r="178" ht="15.75" hidden="1" customHeight="1" x14ac:dyDescent="0.25"/>
    <row r="179" ht="15.75" hidden="1" customHeight="1" x14ac:dyDescent="0.25"/>
    <row r="180" ht="15.75" hidden="1" customHeight="1" x14ac:dyDescent="0.25"/>
    <row r="181" ht="15.75" hidden="1" customHeight="1" x14ac:dyDescent="0.25"/>
    <row r="182" ht="15.75" hidden="1" customHeight="1" x14ac:dyDescent="0.25"/>
    <row r="183" ht="15.75" hidden="1" customHeight="1" x14ac:dyDescent="0.25"/>
    <row r="184" ht="15.75" hidden="1" customHeight="1" x14ac:dyDescent="0.25"/>
    <row r="185" ht="15.75" hidden="1" customHeight="1" x14ac:dyDescent="0.25"/>
    <row r="186" ht="15.75" hidden="1" customHeight="1" x14ac:dyDescent="0.25"/>
    <row r="187" ht="15.75" hidden="1" customHeight="1" x14ac:dyDescent="0.25"/>
    <row r="188" ht="15.75" hidden="1" customHeight="1" x14ac:dyDescent="0.25"/>
    <row r="189" ht="15.75" hidden="1" customHeight="1" x14ac:dyDescent="0.25"/>
    <row r="190" ht="15.75" hidden="1" customHeight="1" x14ac:dyDescent="0.25"/>
    <row r="191" ht="15.75" hidden="1" customHeight="1" x14ac:dyDescent="0.25"/>
    <row r="192" ht="15.75" hidden="1" customHeight="1" x14ac:dyDescent="0.25"/>
    <row r="193" ht="15.75" hidden="1" customHeight="1" x14ac:dyDescent="0.25"/>
    <row r="194" ht="15.75" hidden="1" customHeight="1" x14ac:dyDescent="0.25"/>
    <row r="195" ht="15.75" hidden="1" customHeight="1" x14ac:dyDescent="0.25"/>
    <row r="196" ht="15.75" hidden="1" customHeight="1" x14ac:dyDescent="0.25"/>
    <row r="197" ht="15.75" hidden="1" customHeight="1" x14ac:dyDescent="0.25"/>
    <row r="198" ht="15.75" hidden="1" customHeight="1" x14ac:dyDescent="0.25"/>
    <row r="199" ht="15.75" hidden="1" customHeight="1" x14ac:dyDescent="0.25"/>
    <row r="200" ht="15.75" hidden="1" customHeight="1" x14ac:dyDescent="0.25"/>
    <row r="201" ht="15.75" hidden="1" customHeight="1" x14ac:dyDescent="0.25"/>
    <row r="202" ht="15.75" hidden="1" customHeight="1" x14ac:dyDescent="0.25"/>
    <row r="203" ht="15.75" hidden="1" customHeight="1" x14ac:dyDescent="0.25"/>
    <row r="204" ht="15.75" hidden="1" customHeight="1" x14ac:dyDescent="0.25"/>
    <row r="205" ht="15.75" hidden="1" customHeight="1" x14ac:dyDescent="0.25"/>
    <row r="206" ht="15.75" hidden="1" customHeight="1" x14ac:dyDescent="0.25"/>
    <row r="207" ht="15.75" hidden="1" customHeight="1" x14ac:dyDescent="0.25"/>
    <row r="208" ht="15.75" hidden="1" customHeight="1" x14ac:dyDescent="0.25"/>
    <row r="209" ht="15.75" hidden="1" customHeight="1" x14ac:dyDescent="0.25"/>
    <row r="210" ht="15.75" hidden="1" customHeight="1" x14ac:dyDescent="0.25"/>
    <row r="211" ht="15.75" hidden="1" customHeight="1" x14ac:dyDescent="0.25"/>
    <row r="212" ht="15.75" hidden="1" customHeight="1" x14ac:dyDescent="0.25"/>
    <row r="213" ht="15.75" hidden="1" customHeight="1" x14ac:dyDescent="0.25"/>
    <row r="214" ht="15.75" hidden="1" customHeight="1" x14ac:dyDescent="0.25"/>
    <row r="215" ht="15.75" hidden="1" customHeight="1" x14ac:dyDescent="0.25"/>
    <row r="216" ht="15.75" hidden="1" customHeight="1" x14ac:dyDescent="0.25"/>
    <row r="217" ht="15.75" hidden="1" customHeight="1" x14ac:dyDescent="0.25"/>
    <row r="218" ht="15.75" hidden="1" customHeight="1" x14ac:dyDescent="0.25"/>
    <row r="219" ht="15.75" hidden="1" customHeight="1" x14ac:dyDescent="0.25"/>
    <row r="220" ht="15.75" hidden="1" customHeight="1" x14ac:dyDescent="0.25"/>
    <row r="221" ht="15.75" hidden="1" customHeight="1" x14ac:dyDescent="0.25"/>
    <row r="222" ht="15.75" hidden="1" customHeight="1" x14ac:dyDescent="0.25"/>
    <row r="223" ht="15.75" hidden="1" customHeight="1" x14ac:dyDescent="0.25"/>
    <row r="224" ht="15.75" hidden="1" customHeight="1" x14ac:dyDescent="0.25"/>
    <row r="225" ht="15.75" hidden="1" customHeight="1" x14ac:dyDescent="0.25"/>
    <row r="226" ht="15.75" hidden="1" customHeight="1" x14ac:dyDescent="0.25"/>
    <row r="227" ht="15.75" hidden="1" customHeight="1" x14ac:dyDescent="0.25"/>
    <row r="228" ht="15.75" hidden="1" customHeight="1" x14ac:dyDescent="0.25"/>
    <row r="229" ht="15.75" hidden="1" customHeight="1" x14ac:dyDescent="0.25"/>
    <row r="230" ht="15.75" hidden="1" customHeight="1" x14ac:dyDescent="0.25"/>
    <row r="231" ht="15.75" hidden="1" customHeight="1" x14ac:dyDescent="0.25"/>
    <row r="232" ht="15.75" hidden="1" customHeight="1" x14ac:dyDescent="0.25"/>
    <row r="233" ht="15.75" hidden="1" customHeight="1" x14ac:dyDescent="0.25"/>
    <row r="234" ht="15.75" hidden="1" customHeight="1" x14ac:dyDescent="0.25"/>
    <row r="235" ht="15.75" hidden="1" customHeight="1" x14ac:dyDescent="0.25"/>
    <row r="236" ht="15.75" hidden="1" customHeight="1" x14ac:dyDescent="0.25"/>
    <row r="237" ht="15.75" hidden="1" customHeight="1" x14ac:dyDescent="0.25"/>
    <row r="238" ht="15.75" hidden="1" customHeight="1" x14ac:dyDescent="0.25"/>
    <row r="239" ht="15.75" hidden="1" customHeight="1" x14ac:dyDescent="0.25"/>
    <row r="240" ht="15.75" hidden="1" customHeight="1" x14ac:dyDescent="0.25"/>
    <row r="241" ht="15.75" hidden="1" customHeight="1" x14ac:dyDescent="0.25"/>
    <row r="242" ht="15.75" hidden="1" customHeight="1" x14ac:dyDescent="0.25"/>
    <row r="243" ht="15.75" hidden="1" customHeight="1" x14ac:dyDescent="0.25"/>
    <row r="244" ht="15.75" hidden="1" customHeight="1" x14ac:dyDescent="0.25"/>
    <row r="245" ht="15.75" hidden="1" customHeight="1" x14ac:dyDescent="0.25"/>
    <row r="246" ht="15.75" hidden="1" customHeight="1" x14ac:dyDescent="0.25"/>
    <row r="247" ht="15.75" hidden="1" customHeight="1" x14ac:dyDescent="0.25"/>
    <row r="248" ht="15.75" hidden="1" customHeight="1" x14ac:dyDescent="0.25"/>
    <row r="249" ht="15.75" hidden="1" customHeight="1" x14ac:dyDescent="0.25"/>
    <row r="250" ht="15.75" hidden="1" customHeight="1" x14ac:dyDescent="0.25"/>
    <row r="251" ht="15.75" hidden="1" customHeight="1" x14ac:dyDescent="0.25"/>
    <row r="252" ht="15.75" hidden="1" customHeight="1" x14ac:dyDescent="0.25"/>
    <row r="253" ht="15.75" hidden="1" customHeight="1" x14ac:dyDescent="0.25"/>
    <row r="254" ht="15.75" hidden="1" customHeight="1" x14ac:dyDescent="0.25"/>
    <row r="255" ht="15.75" hidden="1" customHeight="1" x14ac:dyDescent="0.25"/>
    <row r="256" ht="15.75" hidden="1" customHeight="1" x14ac:dyDescent="0.25"/>
    <row r="257" ht="15.75" hidden="1" customHeight="1" x14ac:dyDescent="0.25"/>
    <row r="258" ht="15.75" hidden="1" customHeight="1" x14ac:dyDescent="0.25"/>
    <row r="259" ht="15.75" hidden="1" customHeight="1" x14ac:dyDescent="0.25"/>
    <row r="260" ht="15.75" hidden="1" customHeight="1" x14ac:dyDescent="0.25"/>
    <row r="261" ht="15.75" hidden="1" customHeight="1" x14ac:dyDescent="0.25"/>
    <row r="262" ht="15.75" hidden="1" customHeight="1" x14ac:dyDescent="0.25"/>
    <row r="263" ht="15.75" hidden="1" customHeight="1" x14ac:dyDescent="0.25"/>
    <row r="264" ht="15.75" hidden="1" customHeight="1" x14ac:dyDescent="0.25"/>
    <row r="265" ht="15.75" hidden="1" customHeight="1" x14ac:dyDescent="0.25"/>
    <row r="266" ht="15.75" hidden="1" customHeight="1" x14ac:dyDescent="0.25"/>
    <row r="267" ht="15.75" hidden="1" customHeight="1" x14ac:dyDescent="0.25"/>
    <row r="268" ht="15.75" hidden="1" customHeight="1" x14ac:dyDescent="0.25"/>
    <row r="269" ht="15.75" hidden="1" customHeight="1" x14ac:dyDescent="0.25"/>
    <row r="270" ht="15.75" hidden="1" customHeight="1" x14ac:dyDescent="0.25"/>
    <row r="271" ht="15.75" hidden="1" customHeight="1" x14ac:dyDescent="0.25"/>
    <row r="272" ht="15.75" hidden="1" customHeight="1" x14ac:dyDescent="0.25"/>
    <row r="273" ht="15.75" hidden="1" customHeight="1" x14ac:dyDescent="0.25"/>
    <row r="274" ht="15.75" hidden="1" customHeight="1" x14ac:dyDescent="0.25"/>
    <row r="275" ht="15.75" hidden="1" customHeight="1" x14ac:dyDescent="0.25"/>
    <row r="276" ht="15.75" hidden="1" customHeight="1" x14ac:dyDescent="0.25"/>
    <row r="277" ht="15.75" hidden="1" customHeight="1" x14ac:dyDescent="0.25"/>
    <row r="278" ht="15.75" hidden="1" customHeight="1" x14ac:dyDescent="0.25"/>
    <row r="279" ht="15.75" hidden="1" customHeight="1" x14ac:dyDescent="0.25"/>
    <row r="280" ht="15.75" hidden="1" customHeight="1" x14ac:dyDescent="0.25"/>
    <row r="281" ht="15.75" hidden="1" customHeight="1" x14ac:dyDescent="0.25"/>
    <row r="282" ht="15.75" hidden="1" customHeight="1" x14ac:dyDescent="0.25"/>
    <row r="283" ht="15.75" hidden="1" customHeight="1" x14ac:dyDescent="0.25"/>
    <row r="284" ht="15.75" hidden="1" customHeight="1" x14ac:dyDescent="0.25"/>
    <row r="285" ht="15.75" hidden="1" customHeight="1" x14ac:dyDescent="0.25"/>
    <row r="286" ht="15.75" hidden="1" customHeight="1" x14ac:dyDescent="0.25"/>
    <row r="287" ht="15.75" hidden="1" customHeight="1" x14ac:dyDescent="0.25"/>
    <row r="288" ht="15.75" hidden="1" customHeight="1" x14ac:dyDescent="0.25"/>
    <row r="289" ht="15.75" hidden="1" customHeight="1" x14ac:dyDescent="0.25"/>
    <row r="290" ht="15.75" hidden="1" customHeight="1" x14ac:dyDescent="0.25"/>
    <row r="291" ht="15.75" hidden="1" customHeight="1" x14ac:dyDescent="0.25"/>
    <row r="292" ht="15.75" hidden="1" customHeight="1" x14ac:dyDescent="0.25"/>
    <row r="293" ht="15.75" hidden="1" customHeight="1" x14ac:dyDescent="0.25"/>
    <row r="294" ht="15.75" hidden="1" customHeight="1" x14ac:dyDescent="0.25"/>
    <row r="295" ht="15.75" hidden="1" customHeight="1" x14ac:dyDescent="0.25"/>
    <row r="296" ht="15.75" hidden="1" customHeight="1" x14ac:dyDescent="0.25"/>
    <row r="297" ht="15.75" hidden="1" customHeight="1" x14ac:dyDescent="0.25"/>
    <row r="298" ht="15.75" hidden="1" customHeight="1" x14ac:dyDescent="0.25"/>
    <row r="299" ht="15.75" hidden="1" customHeight="1" x14ac:dyDescent="0.25"/>
    <row r="300" ht="15.75" hidden="1" customHeight="1" x14ac:dyDescent="0.25"/>
    <row r="301" ht="15.75" hidden="1" customHeight="1" x14ac:dyDescent="0.25"/>
    <row r="302" ht="15.75" hidden="1" customHeight="1" x14ac:dyDescent="0.25"/>
    <row r="303" ht="15.75" hidden="1" customHeight="1" x14ac:dyDescent="0.25"/>
    <row r="304" ht="15.75" hidden="1" customHeight="1" x14ac:dyDescent="0.25"/>
    <row r="305" ht="15.75" hidden="1" customHeight="1" x14ac:dyDescent="0.25"/>
    <row r="306" ht="15.75" hidden="1" customHeight="1" x14ac:dyDescent="0.25"/>
    <row r="307" ht="15.75" hidden="1" customHeight="1" x14ac:dyDescent="0.25"/>
    <row r="308" ht="15.75" hidden="1" customHeight="1" x14ac:dyDescent="0.25"/>
    <row r="309" ht="15.75" hidden="1" customHeight="1" x14ac:dyDescent="0.25"/>
    <row r="310" ht="15.75" hidden="1" customHeight="1" x14ac:dyDescent="0.25"/>
    <row r="311" ht="15.75" hidden="1" customHeight="1" x14ac:dyDescent="0.25"/>
    <row r="312" ht="15.75" hidden="1" customHeight="1" x14ac:dyDescent="0.25"/>
    <row r="313" ht="15.75" hidden="1" customHeight="1" x14ac:dyDescent="0.25"/>
    <row r="314" ht="15.75" hidden="1" customHeight="1" x14ac:dyDescent="0.25"/>
    <row r="315" ht="15.75" hidden="1" customHeight="1" x14ac:dyDescent="0.25"/>
    <row r="316" ht="15.75" hidden="1" customHeight="1" x14ac:dyDescent="0.25"/>
    <row r="317" ht="15.75" hidden="1" customHeight="1" x14ac:dyDescent="0.25"/>
    <row r="318" ht="15.75" hidden="1" customHeight="1" x14ac:dyDescent="0.25"/>
    <row r="319" ht="15.75" hidden="1" customHeight="1" x14ac:dyDescent="0.25"/>
    <row r="320" ht="15.75" hidden="1" customHeight="1" x14ac:dyDescent="0.25"/>
    <row r="321" ht="15.75" hidden="1" customHeight="1" x14ac:dyDescent="0.25"/>
    <row r="322" ht="15.75" hidden="1" customHeight="1" x14ac:dyDescent="0.25"/>
    <row r="323" ht="15.75" hidden="1" customHeight="1" x14ac:dyDescent="0.25"/>
    <row r="324" ht="15.75" hidden="1" customHeight="1" x14ac:dyDescent="0.25"/>
    <row r="325" ht="15.75" hidden="1" customHeight="1" x14ac:dyDescent="0.25"/>
    <row r="326" ht="15.75" hidden="1" customHeight="1" x14ac:dyDescent="0.25"/>
    <row r="327" ht="15.75" hidden="1" customHeight="1" x14ac:dyDescent="0.25"/>
    <row r="328" ht="15.75" hidden="1" customHeight="1" x14ac:dyDescent="0.25"/>
    <row r="329" ht="15.75" hidden="1" customHeight="1" x14ac:dyDescent="0.25"/>
    <row r="330" ht="15.75" hidden="1" customHeight="1" x14ac:dyDescent="0.25"/>
    <row r="331" ht="15.75" hidden="1" customHeight="1" x14ac:dyDescent="0.25"/>
    <row r="332" ht="15.75" hidden="1" customHeight="1" x14ac:dyDescent="0.25"/>
    <row r="333" ht="15.75" hidden="1" customHeight="1" x14ac:dyDescent="0.25"/>
    <row r="334" ht="15.75" hidden="1" customHeight="1" x14ac:dyDescent="0.25"/>
    <row r="335" ht="15.75" hidden="1" customHeight="1" x14ac:dyDescent="0.25"/>
    <row r="336" ht="15.75" hidden="1" customHeight="1" x14ac:dyDescent="0.25"/>
    <row r="337" ht="15.75" hidden="1" customHeight="1" x14ac:dyDescent="0.25"/>
    <row r="338" ht="15.75" hidden="1" customHeight="1" x14ac:dyDescent="0.25"/>
    <row r="339" ht="15.75" hidden="1" customHeight="1" x14ac:dyDescent="0.25"/>
    <row r="340" ht="15.75" hidden="1" customHeight="1" x14ac:dyDescent="0.25"/>
    <row r="341" ht="15.75" hidden="1" customHeight="1" x14ac:dyDescent="0.25"/>
    <row r="342" ht="15.75" hidden="1" customHeight="1" x14ac:dyDescent="0.25"/>
    <row r="343" ht="15.75" hidden="1" customHeight="1" x14ac:dyDescent="0.25"/>
    <row r="344" ht="15.75" hidden="1" customHeight="1" x14ac:dyDescent="0.25"/>
    <row r="345" ht="15.75" hidden="1" customHeight="1" x14ac:dyDescent="0.25"/>
    <row r="346" ht="15.75" hidden="1" customHeight="1" x14ac:dyDescent="0.25"/>
    <row r="347" ht="15.75" hidden="1" customHeight="1" x14ac:dyDescent="0.25"/>
    <row r="348" ht="15.75" hidden="1" customHeight="1" x14ac:dyDescent="0.25"/>
    <row r="349" ht="15.75" hidden="1" customHeight="1" x14ac:dyDescent="0.25"/>
    <row r="350" ht="15.75" hidden="1" customHeight="1" x14ac:dyDescent="0.25"/>
    <row r="351" ht="15.75" hidden="1" customHeight="1" x14ac:dyDescent="0.25"/>
    <row r="352" ht="15.75" hidden="1" customHeight="1" x14ac:dyDescent="0.25"/>
    <row r="353" ht="15.75" hidden="1" customHeight="1" x14ac:dyDescent="0.25"/>
    <row r="354" ht="15.75" hidden="1" customHeight="1" x14ac:dyDescent="0.25"/>
    <row r="355" ht="15.75" hidden="1" customHeight="1" x14ac:dyDescent="0.25"/>
    <row r="356" ht="15.75" hidden="1" customHeight="1" x14ac:dyDescent="0.25"/>
    <row r="357" ht="15.75" hidden="1" customHeight="1" x14ac:dyDescent="0.25"/>
    <row r="358" ht="15.75" hidden="1" customHeight="1" x14ac:dyDescent="0.25"/>
    <row r="359" ht="15.75" hidden="1" customHeight="1" x14ac:dyDescent="0.25"/>
    <row r="360" ht="15.75" hidden="1" customHeight="1" x14ac:dyDescent="0.25"/>
    <row r="361" ht="15.75" hidden="1" customHeight="1" x14ac:dyDescent="0.25"/>
    <row r="362" ht="15.75" hidden="1" customHeight="1" x14ac:dyDescent="0.25"/>
    <row r="363" ht="15.75" hidden="1" customHeight="1" x14ac:dyDescent="0.25"/>
    <row r="364" ht="15.75" hidden="1" customHeight="1" x14ac:dyDescent="0.25"/>
    <row r="365" ht="15.75" hidden="1" customHeight="1" x14ac:dyDescent="0.25"/>
    <row r="366" ht="15.75" hidden="1" customHeight="1" x14ac:dyDescent="0.25"/>
    <row r="367" ht="15.75" hidden="1" customHeight="1" x14ac:dyDescent="0.25"/>
    <row r="368" ht="15.75" hidden="1" customHeight="1" x14ac:dyDescent="0.25"/>
    <row r="369" ht="15.75" hidden="1" customHeight="1" x14ac:dyDescent="0.25"/>
    <row r="370" ht="15.75" hidden="1" customHeight="1" x14ac:dyDescent="0.25"/>
    <row r="371" ht="15.75" hidden="1" customHeight="1" x14ac:dyDescent="0.25"/>
    <row r="372" ht="15.75" hidden="1" customHeight="1" x14ac:dyDescent="0.25"/>
    <row r="373" ht="15.75" hidden="1" customHeight="1" x14ac:dyDescent="0.25"/>
    <row r="374" ht="15.75" hidden="1" customHeight="1" x14ac:dyDescent="0.25"/>
    <row r="375" ht="15.75" hidden="1" customHeight="1" x14ac:dyDescent="0.25"/>
    <row r="376" ht="15.75" hidden="1" customHeight="1" x14ac:dyDescent="0.25"/>
    <row r="377" ht="15.75" hidden="1" customHeight="1" x14ac:dyDescent="0.25"/>
    <row r="378" ht="15.75" hidden="1" customHeight="1" x14ac:dyDescent="0.25"/>
    <row r="379" ht="15.75" hidden="1" customHeight="1" x14ac:dyDescent="0.25"/>
    <row r="380" ht="15.75" hidden="1" customHeight="1" x14ac:dyDescent="0.25"/>
    <row r="381" ht="15.75" hidden="1" customHeight="1" x14ac:dyDescent="0.25"/>
    <row r="382" ht="15.75" hidden="1" customHeight="1" x14ac:dyDescent="0.25"/>
    <row r="383" ht="15.75" hidden="1" customHeight="1" x14ac:dyDescent="0.25"/>
    <row r="384" ht="15.75" hidden="1" customHeight="1" x14ac:dyDescent="0.25"/>
    <row r="385" ht="15.75" hidden="1" customHeight="1" x14ac:dyDescent="0.25"/>
    <row r="386" ht="15.75" hidden="1" customHeight="1" x14ac:dyDescent="0.25"/>
    <row r="387" ht="15.75" hidden="1" customHeight="1" x14ac:dyDescent="0.25"/>
    <row r="388" ht="15.75" hidden="1" customHeight="1" x14ac:dyDescent="0.25"/>
    <row r="389" ht="15.75" hidden="1" customHeight="1" x14ac:dyDescent="0.25"/>
    <row r="390" ht="15.75" hidden="1" customHeight="1" x14ac:dyDescent="0.25"/>
    <row r="391" ht="15.75" hidden="1" customHeight="1" x14ac:dyDescent="0.25"/>
    <row r="392" ht="15.75" hidden="1" customHeight="1" x14ac:dyDescent="0.25"/>
    <row r="393" ht="15.75" hidden="1" customHeight="1" x14ac:dyDescent="0.25"/>
    <row r="394" ht="15.75" hidden="1" customHeight="1" x14ac:dyDescent="0.25"/>
    <row r="395" ht="15.75" hidden="1" customHeight="1" x14ac:dyDescent="0.25"/>
    <row r="396" ht="15.75" hidden="1" customHeight="1" x14ac:dyDescent="0.25"/>
    <row r="397" ht="15.75" hidden="1" customHeight="1" x14ac:dyDescent="0.25"/>
    <row r="398" ht="15.75" hidden="1" customHeight="1" x14ac:dyDescent="0.25"/>
    <row r="399" ht="15.75" hidden="1" customHeight="1" x14ac:dyDescent="0.25"/>
    <row r="400" ht="15.75" hidden="1" customHeight="1" x14ac:dyDescent="0.25"/>
    <row r="401" ht="15.75" hidden="1" customHeight="1" x14ac:dyDescent="0.25"/>
    <row r="402" ht="15.75" hidden="1" customHeight="1" x14ac:dyDescent="0.25"/>
    <row r="403" ht="15.75" hidden="1" customHeight="1" x14ac:dyDescent="0.25"/>
    <row r="404" ht="15.75" hidden="1" customHeight="1" x14ac:dyDescent="0.25"/>
    <row r="405" ht="15.75" hidden="1" customHeight="1" x14ac:dyDescent="0.25"/>
    <row r="406" ht="15.75" hidden="1" customHeight="1" x14ac:dyDescent="0.25"/>
    <row r="407" ht="15.75" hidden="1" customHeight="1" x14ac:dyDescent="0.25"/>
    <row r="408" ht="15.75" hidden="1" customHeight="1" x14ac:dyDescent="0.25"/>
    <row r="409" ht="15.75" hidden="1" customHeight="1" x14ac:dyDescent="0.25"/>
    <row r="410" ht="15.75" hidden="1" customHeight="1" x14ac:dyDescent="0.25"/>
    <row r="411" ht="15.75" hidden="1" customHeight="1" x14ac:dyDescent="0.25"/>
    <row r="412" ht="15.75" hidden="1" customHeight="1" x14ac:dyDescent="0.25"/>
    <row r="413" ht="15.75" hidden="1" customHeight="1" x14ac:dyDescent="0.25"/>
    <row r="414" ht="15.75" hidden="1" customHeight="1" x14ac:dyDescent="0.25"/>
    <row r="415" ht="15.75" hidden="1" customHeight="1" x14ac:dyDescent="0.25"/>
    <row r="416" ht="15.75" hidden="1" customHeight="1" x14ac:dyDescent="0.25"/>
    <row r="417" ht="15.75" hidden="1" customHeight="1" x14ac:dyDescent="0.25"/>
    <row r="418" ht="15.75" hidden="1" customHeight="1" x14ac:dyDescent="0.25"/>
    <row r="419" ht="15.75" hidden="1" customHeight="1" x14ac:dyDescent="0.25"/>
    <row r="420" ht="15.75" hidden="1" customHeight="1" x14ac:dyDescent="0.25"/>
    <row r="421" ht="15.75" hidden="1" customHeight="1" x14ac:dyDescent="0.25"/>
    <row r="422" ht="15.75" hidden="1" customHeight="1" x14ac:dyDescent="0.25"/>
    <row r="423" ht="15.75" hidden="1" customHeight="1" x14ac:dyDescent="0.25"/>
    <row r="424" ht="15.75" hidden="1" customHeight="1" x14ac:dyDescent="0.25"/>
    <row r="425" ht="15.75" hidden="1" customHeight="1" x14ac:dyDescent="0.25"/>
    <row r="426" ht="15.75" hidden="1" customHeight="1" x14ac:dyDescent="0.25"/>
    <row r="427" ht="15.75" hidden="1" customHeight="1" x14ac:dyDescent="0.25"/>
    <row r="428" ht="15.75" hidden="1" customHeight="1" x14ac:dyDescent="0.25"/>
    <row r="429" ht="15.75" hidden="1" customHeight="1" x14ac:dyDescent="0.25"/>
    <row r="430" ht="15.75" hidden="1" customHeight="1" x14ac:dyDescent="0.25"/>
    <row r="431" ht="15.75" hidden="1" customHeight="1" x14ac:dyDescent="0.25"/>
    <row r="432" ht="15.75" hidden="1" customHeight="1" x14ac:dyDescent="0.25"/>
    <row r="433" ht="15.75" hidden="1" customHeight="1" x14ac:dyDescent="0.25"/>
    <row r="434" ht="15.75" hidden="1" customHeight="1" x14ac:dyDescent="0.25"/>
    <row r="435" ht="15.75" hidden="1" customHeight="1" x14ac:dyDescent="0.25"/>
    <row r="436" ht="15.75" hidden="1" customHeight="1" x14ac:dyDescent="0.25"/>
    <row r="437" ht="15.75" hidden="1" customHeight="1" x14ac:dyDescent="0.25"/>
    <row r="438" ht="15.75" hidden="1" customHeight="1" x14ac:dyDescent="0.25"/>
    <row r="439" ht="15.75" hidden="1" customHeight="1" x14ac:dyDescent="0.25"/>
    <row r="440" ht="15.75" hidden="1" customHeight="1" x14ac:dyDescent="0.25"/>
    <row r="441" ht="15.75" hidden="1" customHeight="1" x14ac:dyDescent="0.25"/>
    <row r="442" ht="15.75" hidden="1" customHeight="1" x14ac:dyDescent="0.25"/>
    <row r="443" ht="15.75" hidden="1" customHeight="1" x14ac:dyDescent="0.25"/>
    <row r="444" ht="15.75" hidden="1" customHeight="1" x14ac:dyDescent="0.25"/>
    <row r="445" ht="15.75" hidden="1" customHeight="1" x14ac:dyDescent="0.25"/>
    <row r="446" ht="15.75" hidden="1" customHeight="1" x14ac:dyDescent="0.25"/>
    <row r="447" ht="15.75" hidden="1" customHeight="1" x14ac:dyDescent="0.25"/>
    <row r="448" ht="15.75" hidden="1" customHeight="1" x14ac:dyDescent="0.25"/>
    <row r="449" ht="15.75" hidden="1" customHeight="1" x14ac:dyDescent="0.25"/>
    <row r="450" ht="15.75" hidden="1" customHeight="1" x14ac:dyDescent="0.25"/>
    <row r="451" ht="15.75" hidden="1" customHeight="1" x14ac:dyDescent="0.25"/>
    <row r="452" ht="15.75" hidden="1" customHeight="1" x14ac:dyDescent="0.25"/>
    <row r="453" ht="15.75" hidden="1" customHeight="1" x14ac:dyDescent="0.25"/>
    <row r="454" ht="15.75" hidden="1" customHeight="1" x14ac:dyDescent="0.25"/>
    <row r="455" ht="15.75" hidden="1" customHeight="1" x14ac:dyDescent="0.25"/>
    <row r="456" ht="15.75" hidden="1" customHeight="1" x14ac:dyDescent="0.25"/>
    <row r="457" ht="15.75" hidden="1" customHeight="1" x14ac:dyDescent="0.25"/>
    <row r="458" ht="15.75" hidden="1" customHeight="1" x14ac:dyDescent="0.25"/>
    <row r="459" ht="15.75" hidden="1" customHeight="1" x14ac:dyDescent="0.25"/>
    <row r="460" ht="15.75" hidden="1" customHeight="1" x14ac:dyDescent="0.25"/>
    <row r="461" ht="15.75" hidden="1" customHeight="1" x14ac:dyDescent="0.25"/>
    <row r="462" ht="15.75" hidden="1" customHeight="1" x14ac:dyDescent="0.25"/>
    <row r="463" ht="15.75" hidden="1" customHeight="1" x14ac:dyDescent="0.25"/>
    <row r="464" ht="15.75" hidden="1" customHeight="1" x14ac:dyDescent="0.25"/>
    <row r="465" ht="15.75" hidden="1" customHeight="1" x14ac:dyDescent="0.25"/>
    <row r="466" ht="15.75" hidden="1" customHeight="1" x14ac:dyDescent="0.25"/>
    <row r="467" ht="15.75" hidden="1" customHeight="1" x14ac:dyDescent="0.25"/>
    <row r="468" ht="15.75" hidden="1" customHeight="1" x14ac:dyDescent="0.25"/>
    <row r="469" ht="15.75" hidden="1" customHeight="1" x14ac:dyDescent="0.25"/>
    <row r="470" ht="15.75" hidden="1" customHeight="1" x14ac:dyDescent="0.25"/>
    <row r="471" ht="15.75" hidden="1" customHeight="1" x14ac:dyDescent="0.25"/>
    <row r="472" ht="15.75" hidden="1" customHeight="1" x14ac:dyDescent="0.25"/>
    <row r="473" ht="15.75" hidden="1" customHeight="1" x14ac:dyDescent="0.25"/>
    <row r="474" ht="15.75" hidden="1" customHeight="1" x14ac:dyDescent="0.25"/>
    <row r="475" ht="15.75" hidden="1" customHeight="1" x14ac:dyDescent="0.25"/>
    <row r="476" ht="15.75" hidden="1" customHeight="1" x14ac:dyDescent="0.25"/>
    <row r="477" ht="15.75" hidden="1" customHeight="1" x14ac:dyDescent="0.25"/>
    <row r="478" ht="15.75" hidden="1" customHeight="1" x14ac:dyDescent="0.25"/>
    <row r="479" ht="15.75" hidden="1" customHeight="1" x14ac:dyDescent="0.25"/>
    <row r="480" ht="15.75" hidden="1" customHeight="1" x14ac:dyDescent="0.25"/>
    <row r="481" ht="15.75" hidden="1" customHeight="1" x14ac:dyDescent="0.25"/>
    <row r="482" ht="15.75" hidden="1" customHeight="1" x14ac:dyDescent="0.25"/>
    <row r="483" ht="15.75" hidden="1" customHeight="1" x14ac:dyDescent="0.25"/>
    <row r="484" ht="15.75" hidden="1" customHeight="1" x14ac:dyDescent="0.25"/>
    <row r="485" ht="15.75" hidden="1" customHeight="1" x14ac:dyDescent="0.25"/>
    <row r="486" ht="15.75" hidden="1" customHeight="1" x14ac:dyDescent="0.25"/>
    <row r="487" ht="15.75" hidden="1" customHeight="1" x14ac:dyDescent="0.25"/>
    <row r="488" ht="15.75" hidden="1" customHeight="1" x14ac:dyDescent="0.25"/>
    <row r="489" ht="15.75" hidden="1" customHeight="1" x14ac:dyDescent="0.25"/>
    <row r="490" ht="15.75" hidden="1" customHeight="1" x14ac:dyDescent="0.25"/>
    <row r="491" ht="15.75" hidden="1" customHeight="1" x14ac:dyDescent="0.25"/>
    <row r="492" ht="15.75" hidden="1" customHeight="1" x14ac:dyDescent="0.25"/>
    <row r="493" ht="15.75" hidden="1" customHeight="1" x14ac:dyDescent="0.25"/>
    <row r="494" ht="15.75" hidden="1" customHeight="1" x14ac:dyDescent="0.25"/>
    <row r="495" ht="15.75" hidden="1" customHeight="1" x14ac:dyDescent="0.25"/>
    <row r="496" ht="15.75" hidden="1" customHeight="1" x14ac:dyDescent="0.25"/>
    <row r="497" ht="15.75" hidden="1" customHeight="1" x14ac:dyDescent="0.25"/>
    <row r="498" ht="15.75" hidden="1" customHeight="1" x14ac:dyDescent="0.25"/>
    <row r="499" ht="15.75" hidden="1" customHeight="1" x14ac:dyDescent="0.25"/>
    <row r="500" ht="15.75" hidden="1" customHeight="1" x14ac:dyDescent="0.25"/>
    <row r="501" ht="15.75" hidden="1" customHeight="1" x14ac:dyDescent="0.25"/>
    <row r="502" ht="15.75" hidden="1" customHeight="1" x14ac:dyDescent="0.25"/>
    <row r="503" ht="15.75" hidden="1" customHeight="1" x14ac:dyDescent="0.25"/>
    <row r="504" ht="15.75" hidden="1" customHeight="1" x14ac:dyDescent="0.25"/>
    <row r="505" ht="15.75" hidden="1" customHeight="1" x14ac:dyDescent="0.25"/>
    <row r="506" ht="15.75" hidden="1" customHeight="1" x14ac:dyDescent="0.25"/>
    <row r="507" ht="15.75" hidden="1" customHeight="1" x14ac:dyDescent="0.25"/>
    <row r="508" ht="15.75" hidden="1" customHeight="1" x14ac:dyDescent="0.25"/>
    <row r="509" ht="15.75" hidden="1" customHeight="1" x14ac:dyDescent="0.25"/>
    <row r="510" ht="15.75" hidden="1" customHeight="1" x14ac:dyDescent="0.25"/>
    <row r="511" ht="15.75" hidden="1" customHeight="1" x14ac:dyDescent="0.25"/>
    <row r="512" ht="15.75" hidden="1" customHeight="1" x14ac:dyDescent="0.25"/>
    <row r="513" ht="15.75" hidden="1" customHeight="1" x14ac:dyDescent="0.25"/>
    <row r="514" ht="15.75" hidden="1" customHeight="1" x14ac:dyDescent="0.25"/>
    <row r="515" ht="15.75" hidden="1" customHeight="1" x14ac:dyDescent="0.25"/>
    <row r="516" ht="15.75" hidden="1" customHeight="1" x14ac:dyDescent="0.25"/>
    <row r="517" ht="15.75" hidden="1" customHeight="1" x14ac:dyDescent="0.25"/>
    <row r="518" ht="15.75" hidden="1" customHeight="1" x14ac:dyDescent="0.25"/>
    <row r="519" ht="15.75" hidden="1" customHeight="1" x14ac:dyDescent="0.25"/>
    <row r="520" ht="15.75" hidden="1" customHeight="1" x14ac:dyDescent="0.25"/>
    <row r="521" ht="15.75" hidden="1" customHeight="1" x14ac:dyDescent="0.25"/>
    <row r="522" ht="15.75" hidden="1" customHeight="1" x14ac:dyDescent="0.25"/>
    <row r="523" ht="15.75" hidden="1" customHeight="1" x14ac:dyDescent="0.25"/>
    <row r="524" ht="15.75" hidden="1" customHeight="1" x14ac:dyDescent="0.25"/>
    <row r="525" ht="15.75" hidden="1" customHeight="1" x14ac:dyDescent="0.25"/>
    <row r="526" ht="15.75" hidden="1" customHeight="1" x14ac:dyDescent="0.25"/>
    <row r="527" ht="15.75" hidden="1" customHeight="1" x14ac:dyDescent="0.25"/>
    <row r="528" ht="15.75" hidden="1" customHeight="1" x14ac:dyDescent="0.25"/>
    <row r="529" ht="15.75" hidden="1" customHeight="1" x14ac:dyDescent="0.25"/>
    <row r="530" ht="15.75" hidden="1" customHeight="1" x14ac:dyDescent="0.25"/>
    <row r="531" ht="15.75" hidden="1" customHeight="1" x14ac:dyDescent="0.25"/>
    <row r="532" ht="15.75" hidden="1" customHeight="1" x14ac:dyDescent="0.25"/>
    <row r="533" ht="15.75" hidden="1" customHeight="1" x14ac:dyDescent="0.25"/>
    <row r="534" ht="15.75" hidden="1" customHeight="1" x14ac:dyDescent="0.25"/>
    <row r="535" ht="15.75" hidden="1" customHeight="1" x14ac:dyDescent="0.25"/>
    <row r="536" ht="15.75" hidden="1" customHeight="1" x14ac:dyDescent="0.25"/>
    <row r="537" ht="15.75" hidden="1" customHeight="1" x14ac:dyDescent="0.25"/>
    <row r="538" ht="15.75" hidden="1" customHeight="1" x14ac:dyDescent="0.25"/>
    <row r="539" ht="15.75" hidden="1" customHeight="1" x14ac:dyDescent="0.25"/>
    <row r="540" ht="15.75" hidden="1" customHeight="1" x14ac:dyDescent="0.25"/>
    <row r="541" ht="15.75" hidden="1" customHeight="1" x14ac:dyDescent="0.25"/>
    <row r="542" ht="15.75" hidden="1" customHeight="1" x14ac:dyDescent="0.25"/>
    <row r="543" ht="15.75" hidden="1" customHeight="1" x14ac:dyDescent="0.25"/>
    <row r="544" ht="15.75" hidden="1" customHeight="1" x14ac:dyDescent="0.25"/>
    <row r="545" ht="15.75" hidden="1" customHeight="1" x14ac:dyDescent="0.25"/>
    <row r="546" ht="15.75" hidden="1" customHeight="1" x14ac:dyDescent="0.25"/>
    <row r="547" ht="15.75" hidden="1" customHeight="1" x14ac:dyDescent="0.25"/>
    <row r="548" ht="15.75" hidden="1" customHeight="1" x14ac:dyDescent="0.25"/>
    <row r="549" ht="15.75" hidden="1" customHeight="1" x14ac:dyDescent="0.25"/>
    <row r="550" ht="15.75" hidden="1" customHeight="1" x14ac:dyDescent="0.25"/>
    <row r="551" ht="15.75" hidden="1" customHeight="1" x14ac:dyDescent="0.25"/>
    <row r="552" ht="15.75" hidden="1" customHeight="1" x14ac:dyDescent="0.25"/>
    <row r="553" ht="15.75" hidden="1" customHeight="1" x14ac:dyDescent="0.25"/>
    <row r="554" ht="15.75" hidden="1" customHeight="1" x14ac:dyDescent="0.25"/>
    <row r="555" ht="15.75" hidden="1" customHeight="1" x14ac:dyDescent="0.25"/>
    <row r="556" ht="15.75" hidden="1" customHeight="1" x14ac:dyDescent="0.25"/>
    <row r="557" ht="15.75" hidden="1" customHeight="1" x14ac:dyDescent="0.25"/>
    <row r="558" ht="15.75" hidden="1" customHeight="1" x14ac:dyDescent="0.25"/>
    <row r="559" ht="15.75" hidden="1" customHeight="1" x14ac:dyDescent="0.25"/>
    <row r="560" ht="15.75" hidden="1" customHeight="1" x14ac:dyDescent="0.25"/>
    <row r="561" ht="15.75" hidden="1" customHeight="1" x14ac:dyDescent="0.25"/>
    <row r="562" ht="15.75" hidden="1" customHeight="1" x14ac:dyDescent="0.25"/>
    <row r="563" ht="15.75" hidden="1" customHeight="1" x14ac:dyDescent="0.25"/>
    <row r="564" ht="15.75" hidden="1" customHeight="1" x14ac:dyDescent="0.25"/>
    <row r="565" ht="15.75" hidden="1" customHeight="1" x14ac:dyDescent="0.25"/>
    <row r="566" ht="15.75" hidden="1" customHeight="1" x14ac:dyDescent="0.25"/>
    <row r="567" ht="15.75" hidden="1" customHeight="1" x14ac:dyDescent="0.25"/>
    <row r="568" ht="15.75" hidden="1" customHeight="1" x14ac:dyDescent="0.25"/>
    <row r="569" ht="15.75" hidden="1" customHeight="1" x14ac:dyDescent="0.25"/>
    <row r="570" ht="15.75" hidden="1" customHeight="1" x14ac:dyDescent="0.25"/>
    <row r="571" ht="15.75" hidden="1" customHeight="1" x14ac:dyDescent="0.25"/>
    <row r="572" ht="15.75" hidden="1" customHeight="1" x14ac:dyDescent="0.25"/>
    <row r="573" ht="15.75" hidden="1" customHeight="1" x14ac:dyDescent="0.25"/>
    <row r="574" ht="15.75" hidden="1" customHeight="1" x14ac:dyDescent="0.25"/>
    <row r="575" ht="15.75" hidden="1" customHeight="1" x14ac:dyDescent="0.25"/>
    <row r="576" ht="15.75" hidden="1" customHeight="1" x14ac:dyDescent="0.25"/>
    <row r="577" ht="15.75" hidden="1" customHeight="1" x14ac:dyDescent="0.25"/>
    <row r="578" ht="15.75" hidden="1" customHeight="1" x14ac:dyDescent="0.25"/>
    <row r="579" ht="15.75" hidden="1" customHeight="1" x14ac:dyDescent="0.25"/>
    <row r="580" ht="15.75" hidden="1" customHeight="1" x14ac:dyDescent="0.25"/>
    <row r="581" ht="15.75" hidden="1" customHeight="1" x14ac:dyDescent="0.25"/>
    <row r="582" ht="15.75" hidden="1" customHeight="1" x14ac:dyDescent="0.25"/>
    <row r="583" ht="15.75" hidden="1" customHeight="1" x14ac:dyDescent="0.25"/>
    <row r="584" ht="15.75" hidden="1" customHeight="1" x14ac:dyDescent="0.25"/>
    <row r="585" ht="15.75" hidden="1" customHeight="1" x14ac:dyDescent="0.25"/>
    <row r="586" ht="15.75" hidden="1" customHeight="1" x14ac:dyDescent="0.25"/>
    <row r="587" ht="15.75" hidden="1" customHeight="1" x14ac:dyDescent="0.25"/>
    <row r="588" ht="15.75" hidden="1" customHeight="1" x14ac:dyDescent="0.25"/>
    <row r="589" ht="15.75" hidden="1" customHeight="1" x14ac:dyDescent="0.25"/>
    <row r="590" ht="15.75" hidden="1" customHeight="1" x14ac:dyDescent="0.25"/>
    <row r="591" ht="15.75" hidden="1" customHeight="1" x14ac:dyDescent="0.25"/>
    <row r="592" ht="15.75" hidden="1" customHeight="1" x14ac:dyDescent="0.25"/>
    <row r="593" ht="15.75" hidden="1" customHeight="1" x14ac:dyDescent="0.25"/>
    <row r="594" ht="15.75" hidden="1" customHeight="1" x14ac:dyDescent="0.25"/>
    <row r="595" ht="15.75" hidden="1" customHeight="1" x14ac:dyDescent="0.25"/>
    <row r="596" ht="15.75" hidden="1" customHeight="1" x14ac:dyDescent="0.25"/>
    <row r="597" ht="15.75" hidden="1" customHeight="1" x14ac:dyDescent="0.25"/>
    <row r="598" ht="15.75" hidden="1" customHeight="1" x14ac:dyDescent="0.25"/>
    <row r="599" ht="15.75" hidden="1" customHeight="1" x14ac:dyDescent="0.25"/>
    <row r="600" ht="15.75" hidden="1" customHeight="1" x14ac:dyDescent="0.25"/>
    <row r="601" ht="15.75" hidden="1" customHeight="1" x14ac:dyDescent="0.25"/>
    <row r="602" ht="15.75" hidden="1" customHeight="1" x14ac:dyDescent="0.25"/>
    <row r="603" ht="15.75" hidden="1" customHeight="1" x14ac:dyDescent="0.25"/>
    <row r="604" ht="15.75" hidden="1" customHeight="1" x14ac:dyDescent="0.25"/>
    <row r="605" ht="15.75" hidden="1" customHeight="1" x14ac:dyDescent="0.25"/>
    <row r="606" ht="15.75" hidden="1" customHeight="1" x14ac:dyDescent="0.25"/>
    <row r="607" ht="15.75" hidden="1" customHeight="1" x14ac:dyDescent="0.25"/>
    <row r="608" ht="15.75" hidden="1" customHeight="1" x14ac:dyDescent="0.25"/>
    <row r="609" ht="15.75" hidden="1" customHeight="1" x14ac:dyDescent="0.25"/>
    <row r="610" ht="15.75" hidden="1" customHeight="1" x14ac:dyDescent="0.25"/>
    <row r="611" ht="15.75" hidden="1" customHeight="1" x14ac:dyDescent="0.25"/>
    <row r="612" ht="15.75" hidden="1" customHeight="1" x14ac:dyDescent="0.25"/>
    <row r="613" ht="15.75" hidden="1" customHeight="1" x14ac:dyDescent="0.25"/>
    <row r="614" ht="15.75" hidden="1" customHeight="1" x14ac:dyDescent="0.25"/>
    <row r="615" ht="15.75" hidden="1" customHeight="1" x14ac:dyDescent="0.25"/>
    <row r="616" ht="15.75" hidden="1" customHeight="1" x14ac:dyDescent="0.25"/>
    <row r="617" ht="15.75" hidden="1" customHeight="1" x14ac:dyDescent="0.25"/>
    <row r="618" ht="15.75" hidden="1" customHeight="1" x14ac:dyDescent="0.25"/>
    <row r="619" ht="15.75" hidden="1" customHeight="1" x14ac:dyDescent="0.25"/>
    <row r="620" ht="15.75" hidden="1" customHeight="1" x14ac:dyDescent="0.25"/>
    <row r="621" ht="15.75" hidden="1" customHeight="1" x14ac:dyDescent="0.25"/>
    <row r="622" ht="15.75" hidden="1" customHeight="1" x14ac:dyDescent="0.25"/>
    <row r="623" ht="15.75" hidden="1" customHeight="1" x14ac:dyDescent="0.25"/>
    <row r="624" ht="15.75" hidden="1" customHeight="1" x14ac:dyDescent="0.25"/>
    <row r="625" ht="15.75" hidden="1" customHeight="1" x14ac:dyDescent="0.25"/>
    <row r="626" ht="15.75" hidden="1" customHeight="1" x14ac:dyDescent="0.25"/>
    <row r="627" ht="15.75" hidden="1" customHeight="1" x14ac:dyDescent="0.25"/>
    <row r="628" ht="15.75" hidden="1" customHeight="1" x14ac:dyDescent="0.25"/>
    <row r="629" ht="15.75" hidden="1" customHeight="1" x14ac:dyDescent="0.25"/>
    <row r="630" ht="15.75" hidden="1" customHeight="1" x14ac:dyDescent="0.25"/>
    <row r="631" ht="15.75" hidden="1" customHeight="1" x14ac:dyDescent="0.25"/>
    <row r="632" ht="15.75" hidden="1" customHeight="1" x14ac:dyDescent="0.25"/>
    <row r="633" ht="15.75" hidden="1" customHeight="1" x14ac:dyDescent="0.25"/>
    <row r="634" ht="15.75" hidden="1" customHeight="1" x14ac:dyDescent="0.25"/>
    <row r="635" ht="15.75" hidden="1" customHeight="1" x14ac:dyDescent="0.25"/>
    <row r="636" ht="15.75" hidden="1" customHeight="1" x14ac:dyDescent="0.25"/>
    <row r="637" ht="15.75" hidden="1" customHeight="1" x14ac:dyDescent="0.25"/>
    <row r="638" ht="15.75" hidden="1" customHeight="1" x14ac:dyDescent="0.25"/>
    <row r="639" ht="15.75" hidden="1" customHeight="1" x14ac:dyDescent="0.25"/>
    <row r="640" ht="15.75" hidden="1" customHeight="1" x14ac:dyDescent="0.25"/>
    <row r="641" ht="15.75" hidden="1" customHeight="1" x14ac:dyDescent="0.25"/>
    <row r="642" ht="15.75" hidden="1" customHeight="1" x14ac:dyDescent="0.25"/>
    <row r="643" ht="15.75" hidden="1" customHeight="1" x14ac:dyDescent="0.25"/>
    <row r="644" ht="15.75" hidden="1" customHeight="1" x14ac:dyDescent="0.25"/>
    <row r="645" ht="15.75" hidden="1" customHeight="1" x14ac:dyDescent="0.25"/>
    <row r="646" ht="15.75" hidden="1" customHeight="1" x14ac:dyDescent="0.25"/>
    <row r="647" ht="15.75" hidden="1" customHeight="1" x14ac:dyDescent="0.25"/>
    <row r="648" ht="15.75" hidden="1" customHeight="1" x14ac:dyDescent="0.25"/>
    <row r="649" ht="15.75" hidden="1" customHeight="1" x14ac:dyDescent="0.25"/>
    <row r="650" ht="15.75" hidden="1" customHeight="1" x14ac:dyDescent="0.25"/>
    <row r="651" ht="15.75" hidden="1" customHeight="1" x14ac:dyDescent="0.25"/>
    <row r="652" ht="15.75" hidden="1" customHeight="1" x14ac:dyDescent="0.25"/>
    <row r="653" ht="15.75" hidden="1" customHeight="1" x14ac:dyDescent="0.25"/>
    <row r="654" ht="15.75" hidden="1" customHeight="1" x14ac:dyDescent="0.25"/>
    <row r="655" ht="15.75" hidden="1" customHeight="1" x14ac:dyDescent="0.25"/>
    <row r="656" ht="15.75" hidden="1" customHeight="1" x14ac:dyDescent="0.25"/>
    <row r="657" ht="15.75" hidden="1" customHeight="1" x14ac:dyDescent="0.25"/>
    <row r="658" ht="15.75" hidden="1" customHeight="1" x14ac:dyDescent="0.25"/>
    <row r="659" ht="15.75" hidden="1" customHeight="1" x14ac:dyDescent="0.25"/>
    <row r="660" ht="15.75" hidden="1" customHeight="1" x14ac:dyDescent="0.25"/>
    <row r="661" ht="15.75" hidden="1" customHeight="1" x14ac:dyDescent="0.25"/>
    <row r="662" ht="15.75" hidden="1" customHeight="1" x14ac:dyDescent="0.25"/>
    <row r="663" ht="15.75" hidden="1" customHeight="1" x14ac:dyDescent="0.25"/>
    <row r="664" ht="15.75" hidden="1" customHeight="1" x14ac:dyDescent="0.25"/>
    <row r="665" ht="15.75" hidden="1" customHeight="1" x14ac:dyDescent="0.25"/>
    <row r="666" ht="15.75" hidden="1" customHeight="1" x14ac:dyDescent="0.25"/>
    <row r="667" ht="15.75" hidden="1" customHeight="1" x14ac:dyDescent="0.25"/>
    <row r="668" ht="15.75" hidden="1" customHeight="1" x14ac:dyDescent="0.25"/>
    <row r="669" ht="15.75" hidden="1" customHeight="1" x14ac:dyDescent="0.25"/>
    <row r="670" ht="15.75" hidden="1" customHeight="1" x14ac:dyDescent="0.25"/>
    <row r="671" ht="15.75" hidden="1" customHeight="1" x14ac:dyDescent="0.25"/>
    <row r="672" ht="15.75" hidden="1" customHeight="1" x14ac:dyDescent="0.25"/>
    <row r="673" ht="15.75" hidden="1" customHeight="1" x14ac:dyDescent="0.25"/>
    <row r="674" ht="15.75" hidden="1" customHeight="1" x14ac:dyDescent="0.25"/>
    <row r="675" ht="15.75" hidden="1" customHeight="1" x14ac:dyDescent="0.25"/>
    <row r="676" ht="15.75" hidden="1" customHeight="1" x14ac:dyDescent="0.25"/>
    <row r="677" ht="15.75" hidden="1" customHeight="1" x14ac:dyDescent="0.25"/>
    <row r="678" ht="15.75" hidden="1" customHeight="1" x14ac:dyDescent="0.25"/>
    <row r="679" ht="15.75" hidden="1" customHeight="1" x14ac:dyDescent="0.25"/>
    <row r="680" ht="15.75" hidden="1" customHeight="1" x14ac:dyDescent="0.25"/>
    <row r="681" ht="15.75" hidden="1" customHeight="1" x14ac:dyDescent="0.25"/>
    <row r="682" ht="15.75" hidden="1" customHeight="1" x14ac:dyDescent="0.25"/>
    <row r="683" ht="15.75" hidden="1" customHeight="1" x14ac:dyDescent="0.25"/>
    <row r="684" ht="15.75" hidden="1" customHeight="1" x14ac:dyDescent="0.25"/>
    <row r="685" ht="15.75" hidden="1" customHeight="1" x14ac:dyDescent="0.25"/>
    <row r="686" ht="15.75" hidden="1" customHeight="1" x14ac:dyDescent="0.25"/>
    <row r="687" ht="15.75" hidden="1" customHeight="1" x14ac:dyDescent="0.25"/>
    <row r="688" ht="15.75" hidden="1" customHeight="1" x14ac:dyDescent="0.25"/>
    <row r="689" ht="15.75" hidden="1" customHeight="1" x14ac:dyDescent="0.25"/>
    <row r="690" ht="15.75" hidden="1" customHeight="1" x14ac:dyDescent="0.25"/>
    <row r="691" ht="15.75" hidden="1" customHeight="1" x14ac:dyDescent="0.25"/>
    <row r="692" ht="15.75" hidden="1" customHeight="1" x14ac:dyDescent="0.25"/>
    <row r="693" ht="15.75" hidden="1" customHeight="1" x14ac:dyDescent="0.25"/>
    <row r="694" ht="15.75" hidden="1" customHeight="1" x14ac:dyDescent="0.25"/>
    <row r="695" ht="15.75" hidden="1" customHeight="1" x14ac:dyDescent="0.25"/>
    <row r="696" ht="15.75" hidden="1" customHeight="1" x14ac:dyDescent="0.25"/>
    <row r="697" ht="15.75" hidden="1" customHeight="1" x14ac:dyDescent="0.25"/>
    <row r="698" ht="15.75" hidden="1" customHeight="1" x14ac:dyDescent="0.25"/>
    <row r="699" ht="15.75" hidden="1" customHeight="1" x14ac:dyDescent="0.25"/>
    <row r="700" ht="15.75" hidden="1" customHeight="1" x14ac:dyDescent="0.25"/>
    <row r="701" ht="15.75" hidden="1" customHeight="1" x14ac:dyDescent="0.25"/>
    <row r="702" ht="15.75" hidden="1" customHeight="1" x14ac:dyDescent="0.25"/>
    <row r="703" ht="15.75" hidden="1" customHeight="1" x14ac:dyDescent="0.25"/>
    <row r="704" ht="15.75" hidden="1" customHeight="1" x14ac:dyDescent="0.25"/>
    <row r="705" ht="15.75" hidden="1" customHeight="1" x14ac:dyDescent="0.25"/>
    <row r="706" ht="15.75" hidden="1" customHeight="1" x14ac:dyDescent="0.25"/>
    <row r="707" ht="15.75" hidden="1" customHeight="1" x14ac:dyDescent="0.25"/>
    <row r="708" ht="15.75" hidden="1" customHeight="1" x14ac:dyDescent="0.25"/>
    <row r="709" ht="15.75" hidden="1" customHeight="1" x14ac:dyDescent="0.25"/>
    <row r="710" ht="15.75" hidden="1" customHeight="1" x14ac:dyDescent="0.25"/>
    <row r="711" ht="15.75" hidden="1" customHeight="1" x14ac:dyDescent="0.25"/>
    <row r="712" ht="15.75" hidden="1" customHeight="1" x14ac:dyDescent="0.25"/>
    <row r="713" ht="15.75" hidden="1" customHeight="1" x14ac:dyDescent="0.25"/>
    <row r="714" ht="15.75" hidden="1" customHeight="1" x14ac:dyDescent="0.25"/>
    <row r="715" ht="15.75" hidden="1" customHeight="1" x14ac:dyDescent="0.25"/>
    <row r="716" ht="15.75" hidden="1" customHeight="1" x14ac:dyDescent="0.25"/>
    <row r="717" ht="15.75" hidden="1" customHeight="1" x14ac:dyDescent="0.25"/>
    <row r="718" ht="15.75" hidden="1" customHeight="1" x14ac:dyDescent="0.25"/>
    <row r="719" ht="15.75" hidden="1" customHeight="1" x14ac:dyDescent="0.25"/>
    <row r="720" ht="15.75" hidden="1" customHeight="1" x14ac:dyDescent="0.25"/>
    <row r="721" ht="15.75" hidden="1" customHeight="1" x14ac:dyDescent="0.25"/>
    <row r="722" ht="15.75" hidden="1" customHeight="1" x14ac:dyDescent="0.25"/>
    <row r="723" ht="15.75" hidden="1" customHeight="1" x14ac:dyDescent="0.25"/>
    <row r="724" ht="15.75" hidden="1" customHeight="1" x14ac:dyDescent="0.25"/>
    <row r="725" ht="15.75" hidden="1" customHeight="1" x14ac:dyDescent="0.25"/>
    <row r="726" ht="15.75" hidden="1" customHeight="1" x14ac:dyDescent="0.25"/>
    <row r="727" ht="15.75" hidden="1" customHeight="1" x14ac:dyDescent="0.25"/>
    <row r="728" ht="15.75" hidden="1" customHeight="1" x14ac:dyDescent="0.25"/>
    <row r="729" ht="15.75" hidden="1" customHeight="1" x14ac:dyDescent="0.25"/>
    <row r="730" ht="15.75" hidden="1" customHeight="1" x14ac:dyDescent="0.25"/>
    <row r="731" ht="15.75" hidden="1" customHeight="1" x14ac:dyDescent="0.25"/>
    <row r="732" ht="15.75" hidden="1" customHeight="1" x14ac:dyDescent="0.25"/>
    <row r="733" ht="15.75" hidden="1" customHeight="1" x14ac:dyDescent="0.25"/>
    <row r="734" ht="15.75" hidden="1" customHeight="1" x14ac:dyDescent="0.25"/>
    <row r="735" ht="15.75" hidden="1" customHeight="1" x14ac:dyDescent="0.25"/>
    <row r="736" ht="15.75" hidden="1" customHeight="1" x14ac:dyDescent="0.25"/>
    <row r="737" ht="15.75" hidden="1" customHeight="1" x14ac:dyDescent="0.25"/>
    <row r="738" ht="15.75" hidden="1" customHeight="1" x14ac:dyDescent="0.25"/>
    <row r="739" ht="15.75" hidden="1" customHeight="1" x14ac:dyDescent="0.25"/>
    <row r="740" ht="15.75" hidden="1" customHeight="1" x14ac:dyDescent="0.25"/>
    <row r="741" ht="15.75" hidden="1" customHeight="1" x14ac:dyDescent="0.25"/>
    <row r="742" ht="15.75" hidden="1" customHeight="1" x14ac:dyDescent="0.25"/>
    <row r="743" ht="15.75" hidden="1" customHeight="1" x14ac:dyDescent="0.25"/>
    <row r="744" ht="15.75" hidden="1" customHeight="1" x14ac:dyDescent="0.25"/>
    <row r="745" ht="15.75" hidden="1" customHeight="1" x14ac:dyDescent="0.25"/>
    <row r="746" ht="15.75" hidden="1" customHeight="1" x14ac:dyDescent="0.25"/>
    <row r="747" ht="15.75" hidden="1" customHeight="1" x14ac:dyDescent="0.25"/>
    <row r="748" ht="15.75" hidden="1" customHeight="1" x14ac:dyDescent="0.25"/>
    <row r="749" ht="15.75" hidden="1" customHeight="1" x14ac:dyDescent="0.25"/>
    <row r="750" ht="15.75" hidden="1" customHeight="1" x14ac:dyDescent="0.25"/>
    <row r="751" ht="15.75" hidden="1" customHeight="1" x14ac:dyDescent="0.25"/>
    <row r="752" ht="15.75" hidden="1" customHeight="1" x14ac:dyDescent="0.25"/>
    <row r="753" ht="15.75" hidden="1" customHeight="1" x14ac:dyDescent="0.25"/>
    <row r="754" ht="15.75" hidden="1" customHeight="1" x14ac:dyDescent="0.25"/>
    <row r="755" ht="15.75" hidden="1" customHeight="1" x14ac:dyDescent="0.25"/>
    <row r="756" ht="15.75" hidden="1" customHeight="1" x14ac:dyDescent="0.25"/>
    <row r="757" ht="15.75" hidden="1" customHeight="1" x14ac:dyDescent="0.25"/>
    <row r="758" ht="15.75" hidden="1" customHeight="1" x14ac:dyDescent="0.25"/>
    <row r="759" ht="15.75" hidden="1" customHeight="1" x14ac:dyDescent="0.25"/>
    <row r="760" ht="15.75" hidden="1" customHeight="1" x14ac:dyDescent="0.25"/>
    <row r="761" ht="15.75" hidden="1" customHeight="1" x14ac:dyDescent="0.25"/>
    <row r="762" ht="15.75" hidden="1" customHeight="1" x14ac:dyDescent="0.25"/>
    <row r="763" ht="15.75" hidden="1" customHeight="1" x14ac:dyDescent="0.25"/>
    <row r="764" ht="15.75" hidden="1" customHeight="1" x14ac:dyDescent="0.25"/>
    <row r="765" ht="15.75" hidden="1" customHeight="1" x14ac:dyDescent="0.25"/>
    <row r="766" ht="15.75" hidden="1" customHeight="1" x14ac:dyDescent="0.25"/>
    <row r="767" ht="15.75" hidden="1" customHeight="1" x14ac:dyDescent="0.25"/>
    <row r="768" ht="15.75" hidden="1" customHeight="1" x14ac:dyDescent="0.25"/>
    <row r="769" ht="15.75" hidden="1" customHeight="1" x14ac:dyDescent="0.25"/>
    <row r="770" ht="15.75" hidden="1" customHeight="1" x14ac:dyDescent="0.25"/>
    <row r="771" ht="15.75" hidden="1" customHeight="1" x14ac:dyDescent="0.25"/>
    <row r="772" ht="15.75" hidden="1" customHeight="1" x14ac:dyDescent="0.25"/>
    <row r="773" ht="15.75" hidden="1" customHeight="1" x14ac:dyDescent="0.25"/>
    <row r="774" ht="15.75" hidden="1" customHeight="1" x14ac:dyDescent="0.25"/>
    <row r="775" ht="15.75" hidden="1" customHeight="1" x14ac:dyDescent="0.25"/>
    <row r="776" ht="15.75" hidden="1" customHeight="1" x14ac:dyDescent="0.25"/>
    <row r="777" ht="15.75" hidden="1" customHeight="1" x14ac:dyDescent="0.25"/>
    <row r="778" ht="15.75" hidden="1" customHeight="1" x14ac:dyDescent="0.25"/>
    <row r="779" ht="15.75" hidden="1" customHeight="1" x14ac:dyDescent="0.25"/>
    <row r="780" ht="15.75" hidden="1" customHeight="1" x14ac:dyDescent="0.25"/>
    <row r="781" ht="15.75" hidden="1" customHeight="1" x14ac:dyDescent="0.25"/>
    <row r="782" ht="15.75" hidden="1" customHeight="1" x14ac:dyDescent="0.25"/>
    <row r="783" ht="15.75" hidden="1" customHeight="1" x14ac:dyDescent="0.25"/>
    <row r="784" ht="15.75" hidden="1" customHeight="1" x14ac:dyDescent="0.25"/>
    <row r="785" ht="15.75" hidden="1" customHeight="1" x14ac:dyDescent="0.25"/>
    <row r="786" ht="15.75" hidden="1" customHeight="1" x14ac:dyDescent="0.25"/>
    <row r="787" ht="15.75" hidden="1" customHeight="1" x14ac:dyDescent="0.25"/>
    <row r="788" ht="15.75" hidden="1" customHeight="1" x14ac:dyDescent="0.25"/>
    <row r="789" ht="15.75" hidden="1" customHeight="1" x14ac:dyDescent="0.25"/>
    <row r="790" ht="15.75" hidden="1" customHeight="1" x14ac:dyDescent="0.25"/>
    <row r="791" ht="15.75" hidden="1" customHeight="1" x14ac:dyDescent="0.25"/>
    <row r="792" ht="15.75" hidden="1" customHeight="1" x14ac:dyDescent="0.25"/>
    <row r="793" ht="15.75" hidden="1" customHeight="1" x14ac:dyDescent="0.25"/>
    <row r="794" ht="15.75" hidden="1" customHeight="1" x14ac:dyDescent="0.25"/>
    <row r="795" ht="15.75" hidden="1" customHeight="1" x14ac:dyDescent="0.25"/>
    <row r="796" ht="15.75" hidden="1" customHeight="1" x14ac:dyDescent="0.25"/>
    <row r="797" ht="15.75" hidden="1" customHeight="1" x14ac:dyDescent="0.25"/>
    <row r="798" ht="15.75" hidden="1" customHeight="1" x14ac:dyDescent="0.25"/>
    <row r="799" ht="15.75" hidden="1" customHeight="1" x14ac:dyDescent="0.25"/>
    <row r="800" ht="15.75" hidden="1" customHeight="1" x14ac:dyDescent="0.25"/>
    <row r="801" ht="15.75" hidden="1" customHeight="1" x14ac:dyDescent="0.25"/>
    <row r="802" ht="15.75" hidden="1" customHeight="1" x14ac:dyDescent="0.25"/>
    <row r="803" ht="15.75" hidden="1" customHeight="1" x14ac:dyDescent="0.25"/>
    <row r="804" ht="15.75" hidden="1" customHeight="1" x14ac:dyDescent="0.25"/>
    <row r="805" ht="15.75" hidden="1" customHeight="1" x14ac:dyDescent="0.25"/>
    <row r="806" ht="15.75" hidden="1" customHeight="1" x14ac:dyDescent="0.25"/>
    <row r="807" ht="15.75" hidden="1" customHeight="1" x14ac:dyDescent="0.25"/>
    <row r="808" ht="15.75" hidden="1" customHeight="1" x14ac:dyDescent="0.25"/>
    <row r="809" ht="15.75" hidden="1" customHeight="1" x14ac:dyDescent="0.25"/>
    <row r="810" ht="15.75" hidden="1" customHeight="1" x14ac:dyDescent="0.25"/>
    <row r="811" ht="15.75" hidden="1" customHeight="1" x14ac:dyDescent="0.25"/>
    <row r="812" ht="15.75" hidden="1" customHeight="1" x14ac:dyDescent="0.25"/>
    <row r="813" ht="15.75" hidden="1" customHeight="1" x14ac:dyDescent="0.25"/>
    <row r="814" ht="15.75" hidden="1" customHeight="1" x14ac:dyDescent="0.25"/>
    <row r="815" ht="15.75" hidden="1" customHeight="1" x14ac:dyDescent="0.25"/>
    <row r="816" ht="15.75" hidden="1" customHeight="1" x14ac:dyDescent="0.25"/>
    <row r="817" ht="15.75" hidden="1" customHeight="1" x14ac:dyDescent="0.25"/>
    <row r="818" ht="15.75" hidden="1" customHeight="1" x14ac:dyDescent="0.25"/>
    <row r="819" ht="15.75" hidden="1" customHeight="1" x14ac:dyDescent="0.25"/>
    <row r="820" ht="15.75" hidden="1" customHeight="1" x14ac:dyDescent="0.25"/>
    <row r="821" ht="15.75" hidden="1" customHeight="1" x14ac:dyDescent="0.25"/>
    <row r="822" ht="15.75" hidden="1" customHeight="1" x14ac:dyDescent="0.25"/>
    <row r="823" ht="15.75" hidden="1" customHeight="1" x14ac:dyDescent="0.25"/>
    <row r="824" ht="15.75" hidden="1" customHeight="1" x14ac:dyDescent="0.25"/>
    <row r="825" ht="15.75" hidden="1" customHeight="1" x14ac:dyDescent="0.25"/>
    <row r="826" ht="15.75" hidden="1" customHeight="1" x14ac:dyDescent="0.25"/>
    <row r="827" ht="15.75" hidden="1" customHeight="1" x14ac:dyDescent="0.25"/>
    <row r="828" ht="15.75" hidden="1" customHeight="1" x14ac:dyDescent="0.25"/>
    <row r="829" ht="15.75" hidden="1" customHeight="1" x14ac:dyDescent="0.25"/>
    <row r="830" ht="15.75" hidden="1" customHeight="1" x14ac:dyDescent="0.25"/>
    <row r="831" ht="15.75" hidden="1" customHeight="1" x14ac:dyDescent="0.25"/>
    <row r="832" ht="15.75" hidden="1" customHeight="1" x14ac:dyDescent="0.25"/>
    <row r="833" ht="15.75" hidden="1" customHeight="1" x14ac:dyDescent="0.25"/>
    <row r="834" ht="15.75" hidden="1" customHeight="1" x14ac:dyDescent="0.25"/>
    <row r="835" ht="15.75" hidden="1" customHeight="1" x14ac:dyDescent="0.25"/>
    <row r="836" ht="15.75" hidden="1" customHeight="1" x14ac:dyDescent="0.25"/>
    <row r="837" ht="15.75" hidden="1" customHeight="1" x14ac:dyDescent="0.25"/>
    <row r="838" ht="15.75" hidden="1" customHeight="1" x14ac:dyDescent="0.25"/>
    <row r="839" ht="15.75" hidden="1" customHeight="1" x14ac:dyDescent="0.25"/>
    <row r="840" ht="15.75" hidden="1" customHeight="1" x14ac:dyDescent="0.25"/>
    <row r="841" ht="15.75" hidden="1" customHeight="1" x14ac:dyDescent="0.25"/>
    <row r="842" ht="15.75" hidden="1" customHeight="1" x14ac:dyDescent="0.25"/>
    <row r="843" ht="15.75" hidden="1" customHeight="1" x14ac:dyDescent="0.25"/>
    <row r="844" ht="15.75" hidden="1" customHeight="1" x14ac:dyDescent="0.25"/>
    <row r="845" ht="15.75" hidden="1" customHeight="1" x14ac:dyDescent="0.25"/>
    <row r="846" ht="15.75" hidden="1" customHeight="1" x14ac:dyDescent="0.25"/>
    <row r="847" ht="15.75" hidden="1" customHeight="1" x14ac:dyDescent="0.25"/>
    <row r="848" ht="15.75" hidden="1" customHeight="1" x14ac:dyDescent="0.25"/>
    <row r="849" ht="15.75" hidden="1" customHeight="1" x14ac:dyDescent="0.25"/>
    <row r="850" ht="15.75" hidden="1" customHeight="1" x14ac:dyDescent="0.25"/>
    <row r="851" ht="15.75" hidden="1" customHeight="1" x14ac:dyDescent="0.25"/>
    <row r="852" ht="15.75" hidden="1" customHeight="1" x14ac:dyDescent="0.25"/>
    <row r="853" ht="15.75" hidden="1" customHeight="1" x14ac:dyDescent="0.25"/>
    <row r="854" ht="15.75" hidden="1" customHeight="1" x14ac:dyDescent="0.25"/>
    <row r="855" ht="15.75" hidden="1" customHeight="1" x14ac:dyDescent="0.25"/>
    <row r="856" ht="15.75" hidden="1" customHeight="1" x14ac:dyDescent="0.25"/>
    <row r="857" ht="15.75" hidden="1" customHeight="1" x14ac:dyDescent="0.25"/>
    <row r="858" ht="15.75" hidden="1" customHeight="1" x14ac:dyDescent="0.25"/>
    <row r="859" ht="15.75" hidden="1" customHeight="1" x14ac:dyDescent="0.25"/>
    <row r="860" ht="15.75" hidden="1" customHeight="1" x14ac:dyDescent="0.25"/>
    <row r="861" ht="15.75" hidden="1" customHeight="1" x14ac:dyDescent="0.25"/>
    <row r="862" ht="15.75" hidden="1" customHeight="1" x14ac:dyDescent="0.25"/>
    <row r="863" ht="15.75" hidden="1" customHeight="1" x14ac:dyDescent="0.25"/>
    <row r="864" ht="15.75" hidden="1" customHeight="1" x14ac:dyDescent="0.25"/>
    <row r="865" ht="15.75" hidden="1" customHeight="1" x14ac:dyDescent="0.25"/>
    <row r="866" ht="15.75" hidden="1" customHeight="1" x14ac:dyDescent="0.25"/>
    <row r="867" ht="15.75" hidden="1" customHeight="1" x14ac:dyDescent="0.25"/>
    <row r="868" ht="15.75" hidden="1" customHeight="1" x14ac:dyDescent="0.25"/>
    <row r="869" ht="15.75" hidden="1" customHeight="1" x14ac:dyDescent="0.25"/>
    <row r="870" ht="15.75" hidden="1" customHeight="1" x14ac:dyDescent="0.25"/>
    <row r="871" ht="15.75" hidden="1" customHeight="1" x14ac:dyDescent="0.25"/>
    <row r="872" ht="15.75" hidden="1" customHeight="1" x14ac:dyDescent="0.25"/>
    <row r="873" ht="15.75" hidden="1" customHeight="1" x14ac:dyDescent="0.25"/>
    <row r="874" ht="15.75" hidden="1" customHeight="1" x14ac:dyDescent="0.25"/>
    <row r="875" ht="15.75" hidden="1" customHeight="1" x14ac:dyDescent="0.25"/>
    <row r="876" ht="15.75" hidden="1" customHeight="1" x14ac:dyDescent="0.25"/>
    <row r="877" ht="15.75" hidden="1" customHeight="1" x14ac:dyDescent="0.25"/>
    <row r="878" ht="15.75" hidden="1" customHeight="1" x14ac:dyDescent="0.25"/>
    <row r="879" ht="15.75" hidden="1" customHeight="1" x14ac:dyDescent="0.25"/>
    <row r="880" ht="15.75" hidden="1" customHeight="1" x14ac:dyDescent="0.25"/>
    <row r="881" ht="15.75" hidden="1" customHeight="1" x14ac:dyDescent="0.25"/>
    <row r="882" ht="15.75" hidden="1" customHeight="1" x14ac:dyDescent="0.25"/>
    <row r="883" ht="15.75" hidden="1" customHeight="1" x14ac:dyDescent="0.25"/>
    <row r="884" ht="15.75" hidden="1" customHeight="1" x14ac:dyDescent="0.25"/>
    <row r="885" ht="15.75" hidden="1" customHeight="1" x14ac:dyDescent="0.25"/>
    <row r="886" ht="15.75" hidden="1" customHeight="1" x14ac:dyDescent="0.25"/>
    <row r="887" ht="15.75" hidden="1" customHeight="1" x14ac:dyDescent="0.25"/>
    <row r="888" ht="15.75" hidden="1" customHeight="1" x14ac:dyDescent="0.25"/>
    <row r="889" ht="15.75" hidden="1" customHeight="1" x14ac:dyDescent="0.25"/>
    <row r="890" ht="15.75" hidden="1" customHeight="1" x14ac:dyDescent="0.25"/>
    <row r="891" ht="15.75" hidden="1" customHeight="1" x14ac:dyDescent="0.25"/>
    <row r="892" ht="15.75" hidden="1" customHeight="1" x14ac:dyDescent="0.25"/>
    <row r="893" ht="15.75" hidden="1" customHeight="1" x14ac:dyDescent="0.25"/>
    <row r="894" ht="15.75" hidden="1" customHeight="1" x14ac:dyDescent="0.25"/>
    <row r="895" ht="15.75" hidden="1" customHeight="1" x14ac:dyDescent="0.25"/>
    <row r="896" ht="15.75" hidden="1" customHeight="1" x14ac:dyDescent="0.25"/>
    <row r="897" ht="15.75" hidden="1" customHeight="1" x14ac:dyDescent="0.25"/>
    <row r="898" ht="15.75" hidden="1" customHeight="1" x14ac:dyDescent="0.25"/>
    <row r="899" ht="15.75" hidden="1" customHeight="1" x14ac:dyDescent="0.25"/>
    <row r="900" ht="15.75" hidden="1" customHeight="1" x14ac:dyDescent="0.25"/>
    <row r="901" ht="15.75" hidden="1" customHeight="1" x14ac:dyDescent="0.25"/>
    <row r="902" ht="15.75" hidden="1" customHeight="1" x14ac:dyDescent="0.25"/>
    <row r="903" ht="15.75" hidden="1" customHeight="1" x14ac:dyDescent="0.25"/>
    <row r="904" ht="15.75" hidden="1" customHeight="1" x14ac:dyDescent="0.25"/>
    <row r="905" ht="15.75" hidden="1" customHeight="1" x14ac:dyDescent="0.25"/>
    <row r="906" ht="15.75" hidden="1" customHeight="1" x14ac:dyDescent="0.25"/>
    <row r="907" ht="15.75" hidden="1" customHeight="1" x14ac:dyDescent="0.25"/>
    <row r="908" ht="15.75" hidden="1" customHeight="1" x14ac:dyDescent="0.25"/>
    <row r="909" ht="15.75" hidden="1" customHeight="1" x14ac:dyDescent="0.25"/>
    <row r="910" ht="15.75" hidden="1" customHeight="1" x14ac:dyDescent="0.25"/>
    <row r="911" ht="15.75" hidden="1" customHeight="1" x14ac:dyDescent="0.25"/>
    <row r="912" ht="15.75" hidden="1" customHeight="1" x14ac:dyDescent="0.25"/>
    <row r="913" ht="15.75" hidden="1" customHeight="1" x14ac:dyDescent="0.25"/>
    <row r="914" ht="15.75" hidden="1" customHeight="1" x14ac:dyDescent="0.25"/>
    <row r="915" ht="15.75" hidden="1" customHeight="1" x14ac:dyDescent="0.25"/>
    <row r="916" ht="15.75" hidden="1" customHeight="1" x14ac:dyDescent="0.25"/>
    <row r="917" ht="15.75" hidden="1" customHeight="1" x14ac:dyDescent="0.25"/>
    <row r="918" ht="15.75" hidden="1" customHeight="1" x14ac:dyDescent="0.25"/>
    <row r="919" ht="15.75" hidden="1" customHeight="1" x14ac:dyDescent="0.25"/>
    <row r="920" ht="15.75" hidden="1" customHeight="1" x14ac:dyDescent="0.25"/>
    <row r="921" ht="15.75" hidden="1" customHeight="1" x14ac:dyDescent="0.25"/>
    <row r="922" ht="15.75" hidden="1" customHeight="1" x14ac:dyDescent="0.25"/>
    <row r="923" ht="15.75" hidden="1" customHeight="1" x14ac:dyDescent="0.25"/>
    <row r="924" ht="15.75" hidden="1" customHeight="1" x14ac:dyDescent="0.25"/>
    <row r="925" ht="15.75" hidden="1" customHeight="1" x14ac:dyDescent="0.25"/>
    <row r="926" ht="15.75" hidden="1" customHeight="1" x14ac:dyDescent="0.25"/>
    <row r="927" ht="15.75" hidden="1" customHeight="1" x14ac:dyDescent="0.25"/>
    <row r="928" ht="15.75" hidden="1" customHeight="1" x14ac:dyDescent="0.25"/>
    <row r="929" ht="15.75" hidden="1" customHeight="1" x14ac:dyDescent="0.25"/>
    <row r="930" ht="15.75" hidden="1" customHeight="1" x14ac:dyDescent="0.25"/>
    <row r="931" ht="15.75" hidden="1" customHeight="1" x14ac:dyDescent="0.25"/>
    <row r="932" ht="15.75" hidden="1" customHeight="1" x14ac:dyDescent="0.25"/>
    <row r="933" ht="15.75" hidden="1" customHeight="1" x14ac:dyDescent="0.25"/>
    <row r="934" ht="15.75" hidden="1" customHeight="1" x14ac:dyDescent="0.25"/>
    <row r="935" ht="15.75" hidden="1" customHeight="1" x14ac:dyDescent="0.25"/>
    <row r="936" ht="15.75" hidden="1" customHeight="1" x14ac:dyDescent="0.25"/>
    <row r="937" ht="15.75" hidden="1" customHeight="1" x14ac:dyDescent="0.25"/>
    <row r="938" ht="15.75" hidden="1" customHeight="1" x14ac:dyDescent="0.25"/>
    <row r="939" ht="15.75" hidden="1" customHeight="1" x14ac:dyDescent="0.25"/>
    <row r="940" ht="15.75" hidden="1" customHeight="1" x14ac:dyDescent="0.25"/>
    <row r="941" ht="15.75" hidden="1" customHeight="1" x14ac:dyDescent="0.25"/>
    <row r="942" ht="15.75" hidden="1" customHeight="1" x14ac:dyDescent="0.25"/>
    <row r="943" ht="15.75" hidden="1" customHeight="1" x14ac:dyDescent="0.25"/>
    <row r="944" ht="15.75" hidden="1" customHeight="1" x14ac:dyDescent="0.25"/>
    <row r="945" ht="15.75" hidden="1" customHeight="1" x14ac:dyDescent="0.25"/>
    <row r="946" ht="15.75" hidden="1" customHeight="1" x14ac:dyDescent="0.25"/>
    <row r="947" ht="15.75" hidden="1" customHeight="1" x14ac:dyDescent="0.25"/>
    <row r="948" ht="15.75" hidden="1" customHeight="1" x14ac:dyDescent="0.25"/>
    <row r="949" ht="15.75" hidden="1" customHeight="1" x14ac:dyDescent="0.25"/>
    <row r="950" ht="15.75" hidden="1" customHeight="1" x14ac:dyDescent="0.25"/>
    <row r="951" ht="15.75" hidden="1" customHeight="1" x14ac:dyDescent="0.25"/>
    <row r="952" ht="15.75" hidden="1" customHeight="1" x14ac:dyDescent="0.25"/>
    <row r="953" ht="15.75" hidden="1" customHeight="1" x14ac:dyDescent="0.25"/>
    <row r="954" ht="15.75" hidden="1" customHeight="1" x14ac:dyDescent="0.25"/>
    <row r="955" ht="15.75" hidden="1" customHeight="1" x14ac:dyDescent="0.25"/>
    <row r="956" ht="15.75" hidden="1" customHeight="1" x14ac:dyDescent="0.25"/>
    <row r="957" ht="15.75" hidden="1" customHeight="1" x14ac:dyDescent="0.25"/>
    <row r="958" ht="15.75" hidden="1" customHeight="1" x14ac:dyDescent="0.25"/>
    <row r="959" ht="15.75" hidden="1" customHeight="1" x14ac:dyDescent="0.25"/>
    <row r="960" ht="15.75" hidden="1" customHeight="1" x14ac:dyDescent="0.25"/>
    <row r="961" ht="15.75" hidden="1" customHeight="1" x14ac:dyDescent="0.25"/>
    <row r="962" ht="15.75" hidden="1" customHeight="1" x14ac:dyDescent="0.25"/>
    <row r="963" ht="15.75" hidden="1" customHeight="1" x14ac:dyDescent="0.25"/>
    <row r="964" ht="15.75" hidden="1" customHeight="1" x14ac:dyDescent="0.25"/>
    <row r="965" ht="15.75" hidden="1" customHeight="1" x14ac:dyDescent="0.25"/>
    <row r="966" ht="15.75" hidden="1" customHeight="1" x14ac:dyDescent="0.25"/>
    <row r="967" ht="15.75" hidden="1" customHeight="1" x14ac:dyDescent="0.25"/>
    <row r="968" ht="15.75" hidden="1" customHeight="1" x14ac:dyDescent="0.25"/>
    <row r="969" ht="15.75" hidden="1" customHeight="1" x14ac:dyDescent="0.25"/>
    <row r="970" ht="15.75" hidden="1" customHeight="1" x14ac:dyDescent="0.25"/>
    <row r="971" ht="15.75" hidden="1" customHeight="1" x14ac:dyDescent="0.25"/>
    <row r="972" ht="15.75" hidden="1" customHeight="1" x14ac:dyDescent="0.25"/>
    <row r="973" ht="15.75" hidden="1" customHeight="1" x14ac:dyDescent="0.25"/>
    <row r="974" ht="15.75" hidden="1" customHeight="1" x14ac:dyDescent="0.25"/>
    <row r="975" ht="15.75" hidden="1" customHeight="1" x14ac:dyDescent="0.25"/>
    <row r="976" ht="15.75" hidden="1" customHeight="1" x14ac:dyDescent="0.25"/>
    <row r="977" ht="15.75" hidden="1" customHeight="1" x14ac:dyDescent="0.25"/>
    <row r="978" ht="15.75" hidden="1" customHeight="1" x14ac:dyDescent="0.25"/>
    <row r="979" ht="15.75" hidden="1" customHeight="1" x14ac:dyDescent="0.25"/>
    <row r="980" ht="15.75" hidden="1" customHeight="1" x14ac:dyDescent="0.25"/>
    <row r="981" ht="15.75" hidden="1" customHeight="1" x14ac:dyDescent="0.25"/>
    <row r="982" ht="15.75" hidden="1" customHeight="1" x14ac:dyDescent="0.25"/>
    <row r="983" ht="15.75" hidden="1" customHeight="1" x14ac:dyDescent="0.25"/>
    <row r="984" ht="15.75" hidden="1" customHeight="1" x14ac:dyDescent="0.25"/>
    <row r="985" ht="15.75" hidden="1" customHeight="1" x14ac:dyDescent="0.25"/>
    <row r="986" ht="15.75" hidden="1" customHeight="1" x14ac:dyDescent="0.25"/>
    <row r="987" ht="15.75" hidden="1" customHeight="1" x14ac:dyDescent="0.25"/>
    <row r="988" ht="15.75" hidden="1" customHeight="1" x14ac:dyDescent="0.25"/>
    <row r="989" ht="15.75" hidden="1" customHeight="1" x14ac:dyDescent="0.25"/>
    <row r="990" ht="15.75" hidden="1" customHeight="1" x14ac:dyDescent="0.25"/>
    <row r="991" ht="15.75" hidden="1" customHeight="1" x14ac:dyDescent="0.25"/>
    <row r="992" ht="15.75" hidden="1" customHeight="1" x14ac:dyDescent="0.25"/>
    <row r="993" ht="15.75" hidden="1" customHeight="1" x14ac:dyDescent="0.25"/>
    <row r="994" ht="15.75" hidden="1" customHeight="1" x14ac:dyDescent="0.25"/>
    <row r="995" ht="15.75" hidden="1" customHeight="1" x14ac:dyDescent="0.25"/>
    <row r="996" ht="15.75" hidden="1" customHeight="1" x14ac:dyDescent="0.25"/>
    <row r="997" ht="15.75" hidden="1" customHeight="1" x14ac:dyDescent="0.25"/>
    <row r="998" ht="15.75" hidden="1" customHeight="1" x14ac:dyDescent="0.25"/>
    <row r="999" ht="15.75" hidden="1" customHeight="1" x14ac:dyDescent="0.25"/>
    <row r="1000" ht="15.75" hidden="1" customHeight="1" x14ac:dyDescent="0.25"/>
  </sheetData>
  <mergeCells count="163">
    <mergeCell ref="M72:O72"/>
    <mergeCell ref="M63:O63"/>
    <mergeCell ref="M64:O64"/>
    <mergeCell ref="M65:O65"/>
    <mergeCell ref="M66:O66"/>
    <mergeCell ref="M67:O67"/>
    <mergeCell ref="M68:O68"/>
    <mergeCell ref="M69:O69"/>
    <mergeCell ref="A1:D6"/>
    <mergeCell ref="M56:O56"/>
    <mergeCell ref="M57:O57"/>
    <mergeCell ref="M58:O58"/>
    <mergeCell ref="M59:O59"/>
    <mergeCell ref="M60:O60"/>
    <mergeCell ref="M61:O61"/>
    <mergeCell ref="M62:O62"/>
    <mergeCell ref="M70:O70"/>
    <mergeCell ref="M71:O71"/>
    <mergeCell ref="H52:I52"/>
    <mergeCell ref="F53:G54"/>
    <mergeCell ref="H53:I54"/>
    <mergeCell ref="J53:J54"/>
    <mergeCell ref="A57:K57"/>
    <mergeCell ref="A58:D59"/>
    <mergeCell ref="E58:F59"/>
    <mergeCell ref="G58:G59"/>
    <mergeCell ref="H58:I59"/>
    <mergeCell ref="J58:J59"/>
    <mergeCell ref="K58:K59"/>
    <mergeCell ref="B47:D47"/>
    <mergeCell ref="F47:G47"/>
    <mergeCell ref="H47:I47"/>
    <mergeCell ref="M47:O47"/>
    <mergeCell ref="F48:G48"/>
    <mergeCell ref="H48:I48"/>
    <mergeCell ref="M48:O48"/>
    <mergeCell ref="B48:D48"/>
    <mergeCell ref="B49:D49"/>
    <mergeCell ref="F49:G49"/>
    <mergeCell ref="H49:I49"/>
    <mergeCell ref="M49:O49"/>
    <mergeCell ref="M50:O50"/>
    <mergeCell ref="B50:D50"/>
    <mergeCell ref="H50:I50"/>
    <mergeCell ref="H51:I51"/>
    <mergeCell ref="F50:G50"/>
    <mergeCell ref="F51:G51"/>
    <mergeCell ref="M51:O51"/>
    <mergeCell ref="H63:I63"/>
    <mergeCell ref="B64:D64"/>
    <mergeCell ref="E64:F64"/>
    <mergeCell ref="B65:D65"/>
    <mergeCell ref="E65:F65"/>
    <mergeCell ref="J70:J71"/>
    <mergeCell ref="K70:K71"/>
    <mergeCell ref="H64:I64"/>
    <mergeCell ref="H65:I65"/>
    <mergeCell ref="H66:I66"/>
    <mergeCell ref="H67:I67"/>
    <mergeCell ref="H68:I68"/>
    <mergeCell ref="H69:I69"/>
    <mergeCell ref="H70:I71"/>
    <mergeCell ref="B66:D66"/>
    <mergeCell ref="E66:F66"/>
    <mergeCell ref="B67:D67"/>
    <mergeCell ref="E67:F67"/>
    <mergeCell ref="B68:D68"/>
    <mergeCell ref="E68:F68"/>
    <mergeCell ref="B69:D69"/>
    <mergeCell ref="E69:F69"/>
    <mergeCell ref="B63:D63"/>
    <mergeCell ref="E63:F63"/>
    <mergeCell ref="H61:I61"/>
    <mergeCell ref="H62:I62"/>
    <mergeCell ref="B60:D60"/>
    <mergeCell ref="E60:F60"/>
    <mergeCell ref="H60:I60"/>
    <mergeCell ref="B61:D61"/>
    <mergeCell ref="E61:F61"/>
    <mergeCell ref="B62:D62"/>
    <mergeCell ref="E62:F62"/>
    <mergeCell ref="M52:O52"/>
    <mergeCell ref="M53:O53"/>
    <mergeCell ref="M54:O54"/>
    <mergeCell ref="M55:O55"/>
    <mergeCell ref="B51:D51"/>
    <mergeCell ref="B52:D52"/>
    <mergeCell ref="F52:G52"/>
    <mergeCell ref="F44:G45"/>
    <mergeCell ref="F46:G46"/>
    <mergeCell ref="H46:I46"/>
    <mergeCell ref="M46:O46"/>
    <mergeCell ref="M41:O41"/>
    <mergeCell ref="M42:O42"/>
    <mergeCell ref="A43:J43"/>
    <mergeCell ref="M43:O43"/>
    <mergeCell ref="A44:D45"/>
    <mergeCell ref="E44:E45"/>
    <mergeCell ref="B46:D46"/>
    <mergeCell ref="M38:O38"/>
    <mergeCell ref="H39:I40"/>
    <mergeCell ref="J39:J40"/>
    <mergeCell ref="K39:K40"/>
    <mergeCell ref="M39:O39"/>
    <mergeCell ref="M40:O40"/>
    <mergeCell ref="H44:I45"/>
    <mergeCell ref="J44:J45"/>
    <mergeCell ref="M44:O44"/>
    <mergeCell ref="M45:O45"/>
    <mergeCell ref="M25:N25"/>
    <mergeCell ref="M29:O30"/>
    <mergeCell ref="M31:O31"/>
    <mergeCell ref="M32:O32"/>
    <mergeCell ref="M33:O33"/>
    <mergeCell ref="M34:O34"/>
    <mergeCell ref="M35:O35"/>
    <mergeCell ref="M36:O36"/>
    <mergeCell ref="M37:O37"/>
    <mergeCell ref="B22:D22"/>
    <mergeCell ref="B23:D23"/>
    <mergeCell ref="B24:D24"/>
    <mergeCell ref="H17:I18"/>
    <mergeCell ref="J17:J18"/>
    <mergeCell ref="M18:M19"/>
    <mergeCell ref="N18:O19"/>
    <mergeCell ref="M21:N21"/>
    <mergeCell ref="M23:N23"/>
    <mergeCell ref="A16:K16"/>
    <mergeCell ref="M16:O16"/>
    <mergeCell ref="E17:F18"/>
    <mergeCell ref="G17:G18"/>
    <mergeCell ref="K17:K18"/>
    <mergeCell ref="A17:D18"/>
    <mergeCell ref="B19:D19"/>
    <mergeCell ref="B20:D20"/>
    <mergeCell ref="B21:D21"/>
    <mergeCell ref="H8:J8"/>
    <mergeCell ref="H9:H10"/>
    <mergeCell ref="J9:J10"/>
    <mergeCell ref="D9:D10"/>
    <mergeCell ref="D12:D13"/>
    <mergeCell ref="F3:H4"/>
    <mergeCell ref="I3:J4"/>
    <mergeCell ref="I5:J5"/>
    <mergeCell ref="B8:D8"/>
    <mergeCell ref="B9:B10"/>
    <mergeCell ref="B12:B13"/>
    <mergeCell ref="H12:H13"/>
    <mergeCell ref="J12:J13"/>
    <mergeCell ref="B32:D32"/>
    <mergeCell ref="B33:D33"/>
    <mergeCell ref="B34:D34"/>
    <mergeCell ref="B35:D35"/>
    <mergeCell ref="B36:D36"/>
    <mergeCell ref="B37:D37"/>
    <mergeCell ref="B38:D38"/>
    <mergeCell ref="B25:D25"/>
    <mergeCell ref="B26:D26"/>
    <mergeCell ref="B27:D27"/>
    <mergeCell ref="B28:D28"/>
    <mergeCell ref="B29:D29"/>
    <mergeCell ref="B30:D30"/>
    <mergeCell ref="B31:D31"/>
  </mergeCells>
  <printOptions horizontalCentered="1" verticalCentered="1"/>
  <pageMargins left="0" right="0" top="0" bottom="0" header="0" footer="0"/>
  <pageSetup paperSize="9" scale="5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ErrorMessage="1" xr:uid="{00000000-0002-0000-0200-000000000000}">
          <x14:formula1>
            <xm:f>'Página de inicio'!$D$16:$D$35</xm:f>
          </x14:formula1>
          <xm:sqref>F19:F38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Introducción</vt:lpstr>
      <vt:lpstr>Página de inicio</vt:lpstr>
      <vt:lpstr>Calculadora de recetas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 Naranjo</dc:creator>
  <cp:lastModifiedBy>Cristina Naranjo</cp:lastModifiedBy>
  <cp:lastPrinted>2025-11-17T16:19:42Z</cp:lastPrinted>
  <dcterms:created xsi:type="dcterms:W3CDTF">2025-11-17T15:55:24Z</dcterms:created>
  <dcterms:modified xsi:type="dcterms:W3CDTF">2025-11-17T16:19:45Z</dcterms:modified>
</cp:coreProperties>
</file>